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ecast floor" sheetId="1" state="visible" r:id="rId3"/>
    <sheet name="RAG tracker" sheetId="2" state="visible" r:id="rId4"/>
    <sheet name="Read m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<sst xmlns="http://schemas.openxmlformats.org/spreadsheetml/2006/main" count="54" uniqueCount="48">
  <si>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Forecast accuracy floor &amp; fair benchmark</t>
  </si>
  <si>
    <t xml:space="preserve">Blue cells are inputs you change; everything else calculates. Companion to the book appendix “The fair-benchmark calculation”  ·  ccplanning.net/floor</t>
  </si>
  <si>
    <t xml:space="preserve">1.  Your fair benchmark, grain by grain</t>
  </si>
  <si>
    <t xml:space="preserve">Reporting grain</t>
  </si>
  <si>
    <t xml:space="preserve">Mean volume
in the window</t>
  </si>
  <si>
    <t xml:space="preserve">Std dev
(√mean)</t>
  </si>
  <si>
    <t xml:space="preserve">Poisson floor
(1÷√mean)</t>
  </si>
  <si>
    <t xml:space="preserve">Your model error
(WAPE, input)</t>
  </si>
  <si>
    <t xml:space="preserve">Achievable error
√(floor²+model²)</t>
  </si>
  <si>
    <t xml:space="preserve">Unforeseen
margin (input)</t>
  </si>
  <si>
    <t xml:space="preserve">Fair benchmark</t>
  </si>
  <si>
    <t xml:space="preserve">Inherited
target (input)</t>
  </si>
  <si>
    <t xml:space="preserve">Verdict</t>
  </si>
  <si>
    <t xml:space="preserve">15-minute interval</t>
  </si>
  <si>
    <t xml:space="preserve">Hourly</t>
  </si>
  <si>
    <t xml:space="preserve">Daily</t>
  </si>
  <si>
    <t xml:space="preserve">Custom grain</t>
  </si>
  <si>
    <t xml:space="preserve">The Poisson floor is the irreducible noise: with variance = mean, relative noise = 1÷√mean. It shrinks as volume in the window grows — which is why a 10% target is easy daily and impossible at interval.</t>
  </si>
  <si>
    <t xml:space="preserve">2.  Natural-noise band for a single forecast</t>
  </si>
  <si>
    <t xml:space="preserve">Forecast volume (input)</t>
  </si>
  <si>
    <t xml:space="preserve">Coverage (1 = ±1 SD ≈ 68%, 2 = ±2 SD ≈ 95%)</t>
  </si>
  <si>
    <t xml:space="preserve">Expected range (low – high)</t>
  </si>
  <si>
    <t xml:space="preserve">Accuracy RAG tracker</t>
  </si>
  <si>
    <t xml:space="preserve">Log each period's forecast and actual. Status compares the miss against the fair daily benchmark from sheet 1 — not an inherited target.</t>
  </si>
  <si>
    <t xml:space="preserve">Daily fair benchmark (from sheet 1)</t>
  </si>
  <si>
    <t xml:space="preserve">Period</t>
  </si>
  <si>
    <t xml:space="preserve">Forecast</t>
  </si>
  <si>
    <t xml:space="preserve">Actual</t>
  </si>
  <si>
    <t xml:space="preserve">Abs error</t>
  </si>
  <si>
    <t xml:space="preserve">Gap to green (pp)</t>
  </si>
  <si>
    <t xml:space="preserve">Status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</si>
  <si>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</si>
  <si>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</si>
  <si>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</si>
  <si>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</si>
  <si>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</si>
  <si>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</si>
  <si>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</si>
  <si>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Forecast accuracy floor — read me</t>
  </si>
  <si>
    <t xml:space="preserve">What this is</t>
  </si>
  <si>
    <t xml:space="preserve">A working companion to the book's appendix, “The fair-benchmark calculation.” It turns the argument of Chapter 5 — that there is a hard floor on forecast accuracy — into a number you can defend in a meeting.</t>
  </si>
  <si>
    <t xml:space="preserve">How to use it</t>
  </si>
  <si>
    <t xml:space="preserve">Sheet 1 — Forecast floor: enter your mean volume in each reporting window (blue cells), your own measured model error (WAPE) and a small margin for the unforeseen. The sheet returns the fair benchmark for each grain and flags any inherited target that is tighter than the maths allows.</t>
  </si>
  <si>
    <t xml:space="preserve">Sheet 2 — RAG tracker: log each period's forecast and actual. Status goes green when the miss is inside the fair daily benchmark, amber when it is drifting, red only when something real has broken.</t>
  </si>
  <si>
    <t xml:space="preserve">The maths, in one line</t>
  </si>
  <si>
    <t xml:space="preserve">Poisson floor = 1 ÷ √mean.   Achievable error = √(floor² + model²).   Fair benchmark = achievable + a small unforeseen margin.</t>
  </si>
  <si>
    <t xml:space="preserve">Only the blue cells are inputs. Everything else recalculates. Nothing is hard-coded.</t>
  </si>
  <si>
    <t xml:space="preserve">From ccplanning.net — free to use and share. Grab the latest copy at ccplanning.net/floor.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</si>
</sst>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.0"/>
    <numFmt numFmtId="167" formatCode="0.0%"/>
    <numFmt numFmtId="168" formatCode="0"/>
    <numFmt numFmtId="169" formatCode="\+0.0;\-0.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7365D"/>
      <name val="Arial"/>
      <family val="0"/>
      <charset val="1"/>
    </font>
    <font>
      <sz val="11"/>
      <color rgb="FF808080"/>
      <name val="Arial"/>
      <family val="0"/>
      <charset val="1"/>
    </font>
    <font>
      <b val="true"/>
      <sz val="11"/>
      <color rgb="FF17365D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0"/>
      <color rgb="FF80808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333333"/>
      </patternFill>
    </fill>
    <fill>
      <patternFill patternType="solid">
        <fgColor rgb="FFFFF2CC"/>
        <bgColor rgb="FFFFEB9C"/>
      </patternFill>
    </fill>
    <fill>
      <patternFill patternType="solid">
        <fgColor rgb="FFDCE6F1"/>
        <bgColor rgb="FFC6EFC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65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6" min="5" style="0" width="14"/>
    <col collapsed="false" customWidth="true" hidden="false" outlineLevel="0" max="7" min="7" style="0" width="12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26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</row>
    <row r="5" customFormat="false" ht="42" hidden="false" customHeight="tru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</row>
    <row r="6" customFormat="false" ht="15" hidden="false" customHeight="false" outlineLevel="0" collapsed="false">
      <c r="A6" s="5" t="s">
        <v>13</v>
      </c>
      <c r="B6" s="6" t="n">
        <v>25</v>
      </c>
      <c r="C6" s="7" t="n">
        <f aca="false">SQRT(B6)</f>
        <v>5</v>
      </c>
      <c r="D6" s="8" t="n">
        <f aca="false">1/SQRT(B6)</f>
        <v>0.2</v>
      </c>
      <c r="E6" s="9" t="n">
        <v>0.2</v>
      </c>
      <c r="F6" s="8" t="n">
        <f aca="false">SQRT(D6^2+E6^2)</f>
        <v>0.282842712474619</v>
      </c>
      <c r="G6" s="9" t="n">
        <v>0.015</v>
      </c>
      <c r="H6" s="10" t="n">
        <f aca="false">F6+G6</f>
        <v>0.297842712474619</v>
      </c>
      <c r="I6" s="9" t="n">
        <v>0.1</v>
      </c>
      <c r="J6" s="11" t="str">
        <f aca="false">IF(I6&lt;H6,"Tighter than the maths allows","Achievable")</f>
        <v>Tighter than the maths allows</v>
      </c>
    </row>
    <row r="7" customFormat="false" ht="15" hidden="false" customHeight="false" outlineLevel="0" collapsed="false">
      <c r="A7" s="5" t="s">
        <v>14</v>
      </c>
      <c r="B7" s="6" t="n">
        <v>100</v>
      </c>
      <c r="C7" s="7" t="n">
        <f aca="false">SQRT(B7)</f>
        <v>10</v>
      </c>
      <c r="D7" s="8" t="n">
        <f aca="false">1/SQRT(B7)</f>
        <v>0.1</v>
      </c>
      <c r="E7" s="9" t="n">
        <v>0.1</v>
      </c>
      <c r="F7" s="8" t="n">
        <f aca="false">SQRT(D7^2+E7^2)</f>
        <v>0.14142135623731</v>
      </c>
      <c r="G7" s="9" t="n">
        <v>0.015</v>
      </c>
      <c r="H7" s="10" t="n">
        <f aca="false">F7+G7</f>
        <v>0.15642135623731</v>
      </c>
      <c r="I7" s="9" t="n">
        <v>0.1</v>
      </c>
      <c r="J7" s="11" t="str">
        <f aca="false">IF(I7&lt;H7,"Tighter than the maths allows","Achievable")</f>
        <v>Tighter than the maths allows</v>
      </c>
    </row>
    <row r="8" customFormat="false" ht="15" hidden="false" customHeight="false" outlineLevel="0" collapsed="false">
      <c r="A8" s="5" t="s">
        <v>15</v>
      </c>
      <c r="B8" s="6" t="n">
        <v>4000</v>
      </c>
      <c r="C8" s="7" t="n">
        <f aca="false">SQRT(B8)</f>
        <v>63.2455532033676</v>
      </c>
      <c r="D8" s="8" t="n">
        <f aca="false">1/SQRT(B8)</f>
        <v>0.0158113883008419</v>
      </c>
      <c r="E8" s="9" t="n">
        <v>0.06</v>
      </c>
      <c r="F8" s="8" t="n">
        <f aca="false">SQRT(D8^2+E8^2)</f>
        <v>0.0620483682299543</v>
      </c>
      <c r="G8" s="9" t="n">
        <v>0.015</v>
      </c>
      <c r="H8" s="10" t="n">
        <f aca="false">F8+G8</f>
        <v>0.0770483682299543</v>
      </c>
      <c r="I8" s="9" t="n">
        <v>0.1</v>
      </c>
      <c r="J8" s="11" t="str">
        <f aca="false">IF(I8&lt;H8,"Tighter than the maths allows","Achievable")</f>
        <v>Achievable</v>
      </c>
    </row>
    <row r="9" customFormat="false" ht="15" hidden="false" customHeight="false" outlineLevel="0" collapsed="false">
      <c r="A9" s="5" t="s">
        <v>16</v>
      </c>
      <c r="B9" s="6" t="n">
        <v>500</v>
      </c>
      <c r="C9" s="7" t="n">
        <f aca="false">SQRT(B9)</f>
        <v>22.3606797749979</v>
      </c>
      <c r="D9" s="8" t="n">
        <f aca="false">1/SQRT(B9)</f>
        <v>0.0447213595499958</v>
      </c>
      <c r="E9" s="9" t="n">
        <v>0.08</v>
      </c>
      <c r="F9" s="8" t="n">
        <f aca="false">SQRT(D9^2+E9^2)</f>
        <v>0.0916515138991168</v>
      </c>
      <c r="G9" s="9" t="n">
        <v>0.015</v>
      </c>
      <c r="H9" s="10" t="n">
        <f aca="false">F9+G9</f>
        <v>0.106651513899117</v>
      </c>
      <c r="I9" s="9" t="n">
        <v>0.1</v>
      </c>
      <c r="J9" s="11" t="str">
        <f aca="false">IF(I9&lt;H9,"Tighter than the maths allows","Achievable")</f>
        <v>Tighter than the maths allows</v>
      </c>
    </row>
    <row r="11" customFormat="false" ht="15" hidden="false" customHeight="false" outlineLevel="0" collapsed="false">
      <c r="A11" s="12" t="s">
        <v>17</v>
      </c>
    </row>
    <row r="13" customFormat="false" ht="15" hidden="false" customHeight="false" outlineLevel="0" collapsed="false">
      <c r="A13" s="3" t="s">
        <v>18</v>
      </c>
    </row>
    <row r="14" customFormat="false" ht="15" hidden="false" customHeight="false" outlineLevel="0" collapsed="false">
      <c r="A14" s="13" t="s">
        <v>19</v>
      </c>
      <c r="B14" s="6" t="n">
        <v>100</v>
      </c>
    </row>
    <row r="15" customFormat="false" ht="15" hidden="false" customHeight="false" outlineLevel="0" collapsed="false">
      <c r="A15" s="13" t="s">
        <v>20</v>
      </c>
      <c r="B15" s="14" t="n">
        <v>1</v>
      </c>
    </row>
    <row r="16" customFormat="false" ht="15" hidden="false" customHeight="false" outlineLevel="0" collapsed="false">
      <c r="A16" s="13" t="s">
        <v>21</v>
      </c>
      <c r="B16" s="15" t="n">
        <f aca="false">ROUND(B14-B15*SQRT(B14),0)</f>
        <v>90</v>
      </c>
      <c r="C16" s="15" t="n">
        <f aca="false">ROUND(B14+B15*SQRT(B14),0)</f>
        <v>110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0"/>
    <col collapsed="false" customWidth="true" hidden="false" outlineLevel="0" max="4" min="2" style="0" width="12"/>
    <col collapsed="false" customWidth="true" hidden="false" outlineLevel="0" max="5" min="5" style="0" width="14"/>
    <col collapsed="false" customWidth="true" hidden="false" outlineLevel="0" max="6" min="6" style="0" width="16"/>
    <col collapsed="false" customWidth="true" hidden="false" outlineLevel="0" max="7" min="7" style="0" width="12"/>
  </cols>
  <sheetData>
    <row r="1" customFormat="false" ht="17.35" hidden="false" customHeight="false" outlineLevel="0" collapsed="false">
      <c r="A1" s="1" t="s">
        <v>22</v>
      </c>
    </row>
    <row r="2" customFormat="false" ht="15" hidden="false" customHeight="false" outlineLevel="0" collapsed="false">
      <c r="A2" s="2" t="s">
        <v>23</v>
      </c>
    </row>
    <row r="4" customFormat="false" ht="15" hidden="false" customHeight="false" outlineLevel="0" collapsed="false">
      <c r="A4" s="3" t="s">
        <v>24</v>
      </c>
      <c r="C4" s="10" t="n">
        <f aca="false">'Forecast floor'!H8</f>
        <v>0.0770483682299543</v>
      </c>
    </row>
    <row r="6" customFormat="false" ht="26.85" hidden="false" customHeight="false" outlineLevel="0" collapsed="false">
      <c r="A6" s="4" t="s">
        <v>25</v>
      </c>
      <c r="B6" s="4" t="s">
        <v>26</v>
      </c>
      <c r="C6" s="4" t="s">
        <v>27</v>
      </c>
      <c r="D6" s="4" t="s">
        <v>28</v>
      </c>
      <c r="E6" s="4" t="s">
        <v>10</v>
      </c>
      <c r="F6" s="4" t="s">
        <v>29</v>
      </c>
      <c r="G6" s="4" t="s">
        <v>30</v>
      </c>
    </row>
    <row r="7" customFormat="false" ht="15" hidden="false" customHeight="false" outlineLevel="0" collapsed="false">
      <c r="A7" s="16" t="s">
        <v>31</v>
      </c>
      <c r="B7" s="6" t="n">
        <v>4000</v>
      </c>
      <c r="C7" s="6" t="n">
        <v>3960</v>
      </c>
      <c r="D7" s="8" t="n">
        <f aca="false">ABS(C7-B7)/B7</f>
        <v>0.01</v>
      </c>
      <c r="E7" s="8" t="n">
        <f aca="false">$C$4</f>
        <v>0.0770483682299543</v>
      </c>
      <c r="F7" s="17" t="n">
        <f aca="false">(D7-E7)*100</f>
        <v>-6.70483682299543</v>
      </c>
      <c r="G7" s="16" t="str">
        <f aca="false">IF(D7&lt;=E7,"Green",IF(D7&lt;=E7*1.5,"Amber","Red"))</f>
        <v>Green</v>
      </c>
    </row>
    <row r="8" customFormat="false" ht="15" hidden="false" customHeight="false" outlineLevel="0" collapsed="false">
      <c r="A8" s="16" t="s">
        <v>32</v>
      </c>
      <c r="B8" s="6" t="n">
        <v>4200</v>
      </c>
      <c r="C8" s="6" t="n">
        <v>4310</v>
      </c>
      <c r="D8" s="8" t="n">
        <f aca="false">ABS(C8-B8)/B8</f>
        <v>0.0261904761904762</v>
      </c>
      <c r="E8" s="8" t="n">
        <f aca="false">$C$4</f>
        <v>0.0770483682299543</v>
      </c>
      <c r="F8" s="17" t="n">
        <f aca="false">(D8-E8)*100</f>
        <v>-5.08578920394781</v>
      </c>
      <c r="G8" s="16" t="str">
        <f aca="false">IF(D8&lt;=E8,"Green",IF(D8&lt;=E8*1.5,"Amber","Red"))</f>
        <v>Green</v>
      </c>
    </row>
    <row r="9" customFormat="false" ht="15" hidden="false" customHeight="false" outlineLevel="0" collapsed="false">
      <c r="A9" s="16" t="s">
        <v>33</v>
      </c>
      <c r="B9" s="6" t="n">
        <v>3800</v>
      </c>
      <c r="C9" s="6" t="n">
        <v>3520</v>
      </c>
      <c r="D9" s="8" t="n">
        <f aca="false">ABS(C9-B9)/B9</f>
        <v>0.0736842105263158</v>
      </c>
      <c r="E9" s="8" t="n">
        <f aca="false">$C$4</f>
        <v>0.0770483682299543</v>
      </c>
      <c r="F9" s="17" t="n">
        <f aca="false">(D9-E9)*100</f>
        <v>-0.33641577036385</v>
      </c>
      <c r="G9" s="16" t="str">
        <f aca="false">IF(D9&lt;=E9,"Green",IF(D9&lt;=E9*1.5,"Amber","Red"))</f>
        <v>Green</v>
      </c>
    </row>
    <row r="10" customFormat="false" ht="15" hidden="false" customHeight="false" outlineLevel="0" collapsed="false">
      <c r="A10" s="16" t="s">
        <v>34</v>
      </c>
      <c r="B10" s="6" t="n">
        <v>4100</v>
      </c>
      <c r="C10" s="6" t="n">
        <v>4090</v>
      </c>
      <c r="D10" s="8" t="n">
        <f aca="false">ABS(C10-B10)/B10</f>
        <v>0.0024390243902439</v>
      </c>
      <c r="E10" s="8" t="n">
        <f aca="false">$C$4</f>
        <v>0.0770483682299543</v>
      </c>
      <c r="F10" s="17" t="n">
        <f aca="false">(D10-E10)*100</f>
        <v>-7.46093438397104</v>
      </c>
      <c r="G10" s="16" t="str">
        <f aca="false">IF(D10&lt;=E10,"Green",IF(D10&lt;=E10*1.5,"Amber","Red"))</f>
        <v>Green</v>
      </c>
    </row>
    <row r="11" customFormat="false" ht="15" hidden="false" customHeight="false" outlineLevel="0" collapsed="false">
      <c r="A11" s="16" t="s">
        <v>35</v>
      </c>
      <c r="B11" s="6" t="n">
        <v>4500</v>
      </c>
      <c r="C11" s="6" t="n">
        <v>4880</v>
      </c>
      <c r="D11" s="8" t="n">
        <f aca="false">ABS(C11-B11)/B11</f>
        <v>0.0844444444444445</v>
      </c>
      <c r="E11" s="8" t="n">
        <f aca="false">$C$4</f>
        <v>0.0770483682299543</v>
      </c>
      <c r="F11" s="17" t="n">
        <f aca="false">(D11-E11)*100</f>
        <v>0.739607621449016</v>
      </c>
      <c r="G11" s="16" t="str">
        <f aca="false">IF(D11&lt;=E11,"Green",IF(D11&lt;=E11*1.5,"Amber","Red"))</f>
        <v>Amber</v>
      </c>
    </row>
    <row r="12" customFormat="false" ht="15" hidden="false" customHeight="false" outlineLevel="0" collapsed="false">
      <c r="A12" s="16" t="s">
        <v>36</v>
      </c>
      <c r="B12" s="6" t="n">
        <v>2600</v>
      </c>
      <c r="C12" s="6" t="n">
        <v>2540</v>
      </c>
      <c r="D12" s="8" t="n">
        <f aca="false">ABS(C12-B12)/B12</f>
        <v>0.0230769230769231</v>
      </c>
      <c r="E12" s="8" t="n">
        <f aca="false">$C$4</f>
        <v>0.0770483682299543</v>
      </c>
      <c r="F12" s="17" t="n">
        <f aca="false">(D12-E12)*100</f>
        <v>-5.39714451530312</v>
      </c>
      <c r="G12" s="16" t="str">
        <f aca="false">IF(D12&lt;=E12,"Green",IF(D12&lt;=E12*1.5,"Amber","Red"))</f>
        <v>Green</v>
      </c>
    </row>
    <row r="13" customFormat="false" ht="15" hidden="false" customHeight="false" outlineLevel="0" collapsed="false">
      <c r="A13" s="16" t="s">
        <v>37</v>
      </c>
      <c r="B13" s="6" t="n">
        <v>1800</v>
      </c>
      <c r="C13" s="6" t="n">
        <v>1775</v>
      </c>
      <c r="D13" s="8" t="n">
        <f aca="false">ABS(C13-B13)/B13</f>
        <v>0.0138888888888889</v>
      </c>
      <c r="E13" s="8" t="n">
        <f aca="false">$C$4</f>
        <v>0.0770483682299543</v>
      </c>
      <c r="F13" s="17" t="n">
        <f aca="false">(D13-E13)*100</f>
        <v>-6.31594793410654</v>
      </c>
      <c r="G13" s="16" t="str">
        <f aca="false">IF(D13&lt;=E13,"Green",IF(D13&lt;=E13*1.5,"Amber","Red"))</f>
        <v>Green</v>
      </c>
    </row>
    <row r="14" customFormat="false" ht="15" hidden="false" customHeight="false" outlineLevel="0" collapsed="false">
      <c r="A14" s="16" t="s">
        <v>31</v>
      </c>
      <c r="B14" s="6" t="n">
        <v>4050</v>
      </c>
      <c r="C14" s="6" t="n">
        <v>4020</v>
      </c>
      <c r="D14" s="8" t="n">
        <f aca="false">ABS(C14-B14)/B14</f>
        <v>0.00740740740740741</v>
      </c>
      <c r="E14" s="8" t="n">
        <f aca="false">$C$4</f>
        <v>0.0770483682299543</v>
      </c>
      <c r="F14" s="17" t="n">
        <f aca="false">(D14-E14)*100</f>
        <v>-6.96409608225469</v>
      </c>
      <c r="G14" s="16" t="str">
        <f aca="false">IF(D14&lt;=E14,"Green",IF(D14&lt;=E14*1.5,"Amber","Red"))</f>
        <v>Green</v>
      </c>
    </row>
    <row r="15" customFormat="false" ht="15" hidden="false" customHeight="false" outlineLevel="0" collapsed="false">
      <c r="A15" s="16" t="s">
        <v>32</v>
      </c>
      <c r="B15" s="6" t="n">
        <v>4150</v>
      </c>
      <c r="C15" s="6" t="n">
        <v>4300</v>
      </c>
      <c r="D15" s="8" t="n">
        <f aca="false">ABS(C15-B15)/B15</f>
        <v>0.036144578313253</v>
      </c>
      <c r="E15" s="8" t="n">
        <f aca="false">$C$4</f>
        <v>0.0770483682299543</v>
      </c>
      <c r="F15" s="17" t="n">
        <f aca="false">(D15-E15)*100</f>
        <v>-4.09037899167013</v>
      </c>
      <c r="G15" s="16" t="str">
        <f aca="false">IF(D15&lt;=E15,"Green",IF(D15&lt;=E15*1.5,"Amber","Red"))</f>
        <v>Green</v>
      </c>
    </row>
    <row r="16" customFormat="false" ht="15" hidden="false" customHeight="false" outlineLevel="0" collapsed="false">
      <c r="A16" s="16" t="s">
        <v>33</v>
      </c>
      <c r="B16" s="6" t="n">
        <v>3900</v>
      </c>
      <c r="C16" s="6" t="n">
        <v>3610</v>
      </c>
      <c r="D16" s="8" t="n">
        <f aca="false">ABS(C16-B16)/B16</f>
        <v>0.0743589743589744</v>
      </c>
      <c r="E16" s="8" t="n">
        <f aca="false">$C$4</f>
        <v>0.0770483682299543</v>
      </c>
      <c r="F16" s="17" t="n">
        <f aca="false">(D16-E16)*100</f>
        <v>-0.268939387097993</v>
      </c>
      <c r="G16" s="16" t="str">
        <f aca="false">IF(D16&lt;=E16,"Green",IF(D16&lt;=E16*1.5,"Amber","Red"))</f>
        <v>Green</v>
      </c>
    </row>
    <row r="17" customFormat="false" ht="15" hidden="false" customHeight="false" outlineLevel="0" collapsed="false">
      <c r="A17" s="16" t="s">
        <v>34</v>
      </c>
      <c r="B17" s="6" t="n">
        <v>4000</v>
      </c>
      <c r="C17" s="6" t="n">
        <v>3980</v>
      </c>
      <c r="D17" s="8" t="n">
        <f aca="false">ABS(C17-B17)/B17</f>
        <v>0.005</v>
      </c>
      <c r="E17" s="8" t="n">
        <f aca="false">$C$4</f>
        <v>0.0770483682299543</v>
      </c>
      <c r="F17" s="17" t="n">
        <f aca="false">(D17-E17)*100</f>
        <v>-7.20483682299543</v>
      </c>
      <c r="G17" s="16" t="str">
        <f aca="false">IF(D17&lt;=E17,"Green",IF(D17&lt;=E17*1.5,"Amber","Red"))</f>
        <v>Green</v>
      </c>
    </row>
    <row r="18" customFormat="false" ht="15" hidden="false" customHeight="false" outlineLevel="0" collapsed="false">
      <c r="A18" s="16" t="s">
        <v>35</v>
      </c>
      <c r="B18" s="6" t="n">
        <v>4600</v>
      </c>
      <c r="C18" s="6" t="n">
        <v>4700</v>
      </c>
      <c r="D18" s="8" t="n">
        <f aca="false">ABS(C18-B18)/B18</f>
        <v>0.0217391304347826</v>
      </c>
      <c r="E18" s="8" t="n">
        <f aca="false">$C$4</f>
        <v>0.0770483682299543</v>
      </c>
      <c r="F18" s="17" t="n">
        <f aca="false">(D18-E18)*100</f>
        <v>-5.53092377951717</v>
      </c>
      <c r="G18" s="16" t="str">
        <f aca="false">IF(D18&lt;=E18,"Green",IF(D18&lt;=E18*1.5,"Amber","Red"))</f>
        <v>Green</v>
      </c>
    </row>
  </sheetData>
  <conditionalFormatting sqref="G7:G18">
    <cfRule type="expression" priority="2" aboveAverage="0" equalAverage="0" bottom="0" percent="0" rank="0" text="" dxfId="0">
      <formula>EXACT(G7,"Green")</formula>
    </cfRule>
    <cfRule type="expression" priority="3" aboveAverage="0" equalAverage="0" bottom="0" percent="0" rank="0" text="" dxfId="1">
      <formula>EXACT(G7,"Amber")</formula>
    </cfRule>
    <cfRule type="expression" priority="4" aboveAverage="0" equalAverage="0" bottom="0" percent="0" rank="0" text="" dxfId="2">
      <formula>EXACT(G7,"Red")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0"/>
  </cols>
  <sheetData>
    <row r="1" customFormat="false" ht="17.35" hidden="false" customHeight="false" outlineLevel="0" collapsed="false">
      <c r="A1" s="1" t="s">
        <v>38</v>
      </c>
    </row>
    <row r="2" customFormat="false" ht="15" hidden="false" customHeight="false" outlineLevel="0" collapsed="false">
      <c r="A2" s="18"/>
    </row>
    <row r="3" customFormat="false" ht="15" hidden="false" customHeight="false" outlineLevel="0" collapsed="false">
      <c r="A3" s="3" t="s">
        <v>39</v>
      </c>
    </row>
    <row r="4" customFormat="false" ht="15" hidden="false" customHeight="false" outlineLevel="0" collapsed="false">
      <c r="A4" s="18" t="s">
        <v>40</v>
      </c>
    </row>
    <row r="5" customFormat="false" ht="15" hidden="false" customHeight="false" outlineLevel="0" collapsed="false">
      <c r="A5" s="18"/>
    </row>
    <row r="6" customFormat="false" ht="15" hidden="false" customHeight="false" outlineLevel="0" collapsed="false">
      <c r="A6" s="3" t="s">
        <v>41</v>
      </c>
    </row>
    <row r="7" customFormat="false" ht="15" hidden="false" customHeight="false" outlineLevel="0" collapsed="false">
      <c r="A7" s="18" t="s">
        <v>42</v>
      </c>
    </row>
    <row r="8" customFormat="false" ht="15" hidden="false" customHeight="false" outlineLevel="0" collapsed="false">
      <c r="A8" s="18" t="s">
        <v>43</v>
      </c>
    </row>
    <row r="9" customFormat="false" ht="15" hidden="false" customHeight="false" outlineLevel="0" collapsed="false">
      <c r="A9" s="18"/>
    </row>
    <row r="10" customFormat="false" ht="15" hidden="false" customHeight="false" outlineLevel="0" collapsed="false">
      <c r="A10" s="3" t="s">
        <v>44</v>
      </c>
    </row>
    <row r="11" customFormat="false" ht="15" hidden="false" customHeight="false" outlineLevel="0" collapsed="false">
      <c r="A11" s="18" t="s">
        <v>45</v>
      </c>
    </row>
    <row r="12" customFormat="false" ht="15" hidden="false" customHeight="false" outlineLevel="0" collapsed="false">
      <c r="A12" s="18"/>
    </row>
    <row r="13" customFormat="false" ht="15" hidden="false" customHeight="false" outlineLevel="0" collapsed="false">
      <c r="A13" s="18" t="s">
        <v>46</v>
      </c>
    </row>
    <row r="14" customFormat="false" ht="15" hidden="false" customHeight="false" outlineLevel="0" collapsed="false">
      <c r="A14" s="18"/>
    </row>
    <row r="15" customFormat="false" ht="15" hidden="false" customHeight="false" outlineLevel="0" collapsed="false">
      <c r="A15" s="18" t="s">
        <v>47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2026-06-01T21:45:19Z</dcterms:created>
  <dc:creator>openpyxl</dc:creator>
  <dc:description/>
  <dc:language>en-US</dc:language>
  <cp:lastModifiedBy/>
  <dcterms:modified xsi:type="dcterms:W3CDTF">2026-06-01T21:45:19Z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