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ample data &amp; methods" sheetId="2" state="visible" r:id="rId4"/>
    <sheet name="Accurac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<sst xmlns="http://schemas.openxmlformats.org/spreadsheetml/2006/main" count="38" uniqueCount="34">
  <si>
    <t xml:space="preserve">ccplanning.net — Forecasting methods workbook</t>
  </si>
  <si>
    <t xml:space="preserve">Companion to the white paper: The Contact Centre Forecasting Masterclass</t>
  </si>
  <si>
    <t xml:space="preserve">What this is</t>
  </si>
  <si>
    <t xml:space="preserve">A worked, editable example of four common contact-centre forecasting methods applied to the same sample data, with an honest accuracy comparison. Everything is live Excel formulas — change the sample actuals or the smoothing factor and every forecast and accuracy score updates.</t>
  </si>
  <si>
    <t xml:space="preserve">How to use it</t>
  </si>
  <si>
    <t xml:space="preserve">1.  Open the 'Sample data &amp; methods' tab. Column C is the actual daily contact volume (sample data, shown in blue — replace it with your own to test the methods on your operation).</t>
  </si>
  <si>
    <t xml:space="preserve">2.  Columns D–G show four forecasts of that same series: a naive last-week forecast, a 7-day moving average, simple exponential smoothing, and a day-of-week seasonal forecast.</t>
  </si>
  <si>
    <t xml:space="preserve">3.  The 'Accuracy' tab scores each method by WAPE, MAPE, and bias over a fair evaluation window, and names the winner.</t>
  </si>
  <si>
    <t xml:space="preserve">The methods, briefly</t>
  </si>
  <si>
    <t xml:space="preserve">•  Naive (last week): forecast = the same weekday one week ago. The baseline every other method must beat.</t>
  </si>
  <si>
    <t xml:space="preserve">•  Moving average (7-day): the average of the last seven days. Smooths noise; lags trend and smears the weekly shape.</t>
  </si>
  <si>
    <t xml:space="preserve">•  Exponential smoothing: weights recent days more heavily via a smoothing factor (alpha, editable on the methods tab). Good for level with little seasonality.</t>
  </si>
  <si>
    <t xml:space="preserve">•  Day-of-week seasonal: the average of the same weekday over the last four weeks. Captures the weekly pattern that dominates most contact demand.</t>
  </si>
  <si>
    <t xml:space="preserve">Read the accuracy honestly</t>
  </si>
  <si>
    <t xml:space="preserve">WAPE (volume-weighted) is the truthful headline because staffing follows volume. MAPE over-weights quiet intervals. Bias shows whether a method is consistently over or under — a method can have a good error score and still over-staff you all year. All three are on the Accuracy tab.</t>
  </si>
  <si>
    <t xml:space="preserve">More at ccplanning.net/calculators (Erlang C, Erlang A, shrinkage, volume forecaster) and ccplanning.net/resources/forecasting-whitepaper.html</t>
  </si>
  <si>
    <t xml:space="preserve">CC-BY: free to use, share, and adapt. Please keep this credit line.</t>
  </si>
  <si>
    <t xml:space="preserve">Date</t>
  </si>
  <si>
    <t xml:space="preserve">Day</t>
  </si>
  <si>
    <t xml:space="preserve">Actual</t>
  </si>
  <si>
    <t xml:space="preserve">Naive (last wk)</t>
  </si>
  <si>
    <t xml:space="preserve">Moving avg (7d)</t>
  </si>
  <si>
    <t xml:space="preserve">Exp smoothing</t>
  </si>
  <si>
    <t xml:space="preserve">Day-of-week (4wk)</t>
  </si>
  <si>
    <t xml:space="preserve">Exp smoothing alpha</t>
  </si>
  <si>
    <t xml:space="preserve">Eval window starts row</t>
  </si>
  <si>
    <t xml:space="preserve">Forecast accuracy comparison</t>
  </si>
  <si>
    <t xml:space="preserve">Evaluated over rows 30–85 of the methods tab (where every method has enough history). Lower WAPE and MAPE are better; bias near 0 is better.</t>
  </si>
  <si>
    <t xml:space="preserve">Method</t>
  </si>
  <si>
    <t xml:space="preserve">WAPE</t>
  </si>
  <si>
    <t xml:space="preserve">MAPE</t>
  </si>
  <si>
    <t xml:space="preserve">Bias</t>
  </si>
  <si>
    <t xml:space="preserve">Verdict</t>
  </si>
  <si>
    <t xml:space="preserve">WAPE is the headline to trust — it weights by volume, which is where staffing decisions are made.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</si>
</sst>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d\ dd\-mmm"/>
    <numFmt numFmtId="167" formatCode="#,##0"/>
    <numFmt numFmtId="168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F8C"/>
      <name val="Arial"/>
      <family val="0"/>
      <charset val="1"/>
    </font>
    <font>
      <sz val="11"/>
      <color rgb="FF666666"/>
      <name val="Arial"/>
      <family val="0"/>
      <charset val="1"/>
    </font>
    <font>
      <b val="true"/>
      <sz val="12"/>
      <color rgb="FF1F3F8C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666666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3F8C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4"/>
      <color rgb="FF1F3F8C"/>
      <name val="Arial"/>
      <family val="0"/>
      <charset val="1"/>
    </font>
    <font>
      <i val="true"/>
      <sz val="10"/>
      <color rgb="FF66666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F8C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2F4F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4F7"/>
      <rgbColor rgb="FFCCFFFF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1F3F8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00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39.55" hidden="false" customHeight="false" outlineLevel="0" collapsed="false">
      <c r="B6" s="4" t="s">
        <v>3</v>
      </c>
    </row>
    <row r="8" customFormat="false" ht="15" hidden="false" customHeight="false" outlineLevel="0" collapsed="false">
      <c r="B8" s="3" t="s">
        <v>4</v>
      </c>
    </row>
    <row r="9" customFormat="false" ht="26.85" hidden="false" customHeight="false" outlineLevel="0" collapsed="false">
      <c r="B9" s="4" t="s">
        <v>5</v>
      </c>
    </row>
    <row r="10" customFormat="false" ht="26.85" hidden="false" customHeight="false" outlineLevel="0" collapsed="false">
      <c r="B10" s="4" t="s">
        <v>6</v>
      </c>
    </row>
    <row r="11" customFormat="false" ht="26.85" hidden="false" customHeight="false" outlineLevel="0" collapsed="false">
      <c r="B11" s="4" t="s">
        <v>7</v>
      </c>
    </row>
    <row r="13" customFormat="false" ht="15" hidden="false" customHeight="false" outlineLevel="0" collapsed="false">
      <c r="B13" s="3" t="s">
        <v>8</v>
      </c>
    </row>
    <row r="14" customFormat="false" ht="26.85" hidden="false" customHeight="false" outlineLevel="0" collapsed="false">
      <c r="B14" s="4" t="s">
        <v>9</v>
      </c>
    </row>
    <row r="15" customFormat="false" ht="26.85" hidden="false" customHeight="false" outlineLevel="0" collapsed="false">
      <c r="B15" s="4" t="s">
        <v>10</v>
      </c>
    </row>
    <row r="16" customFormat="false" ht="26.85" hidden="false" customHeight="false" outlineLevel="0" collapsed="false">
      <c r="B16" s="4" t="s">
        <v>11</v>
      </c>
    </row>
    <row r="17" customFormat="false" ht="26.85" hidden="false" customHeight="false" outlineLevel="0" collapsed="false">
      <c r="B17" s="4" t="s">
        <v>12</v>
      </c>
    </row>
    <row r="19" customFormat="false" ht="15" hidden="false" customHeight="false" outlineLevel="0" collapsed="false">
      <c r="B19" s="3" t="s">
        <v>13</v>
      </c>
    </row>
    <row r="20" customFormat="false" ht="39.55" hidden="false" customHeight="false" outlineLevel="0" collapsed="false">
      <c r="B20" s="4" t="s">
        <v>14</v>
      </c>
    </row>
    <row r="22" customFormat="false" ht="23.85" hidden="false" customHeight="false" outlineLevel="0" collapsed="false">
      <c r="B22" s="5" t="s">
        <v>15</v>
      </c>
    </row>
    <row r="23" customFormat="false" ht="15" hidden="false" customHeight="false" outlineLevel="0" collapsed="false">
      <c r="B23" s="6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6"/>
    <col collapsed="false" customWidth="true" hidden="false" outlineLevel="0" max="3" min="3" style="0" width="11"/>
    <col collapsed="false" customWidth="true" hidden="false" outlineLevel="0" max="6" min="4" style="0" width="15"/>
    <col collapsed="false" customWidth="true" hidden="false" outlineLevel="0" max="7" min="7" style="0" width="17"/>
    <col collapsed="false" customWidth="true" hidden="false" outlineLevel="0" max="9" min="9" style="0" width="20"/>
    <col collapsed="false" customWidth="true" hidden="false" outlineLevel="0" max="10" min="10" style="0" width="10"/>
  </cols>
  <sheetData>
    <row r="1" customFormat="false" ht="26.85" hidden="false" customHeight="false" outlineLevel="0" collapsed="false">
      <c r="A1" s="7" t="s">
        <v>17</v>
      </c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I1" s="8" t="s">
        <v>24</v>
      </c>
      <c r="J1" s="9" t="n">
        <v>0.3</v>
      </c>
    </row>
    <row r="2" customFormat="false" ht="15" hidden="false" customHeight="false" outlineLevel="0" collapsed="false">
      <c r="A2" s="10" t="n">
        <v>46027</v>
      </c>
      <c r="B2" s="11" t="str">
        <f aca="false">TEXT(A2,"ddd")</f>
        <v>Mon</v>
      </c>
      <c r="C2" s="12" t="n">
        <v>715</v>
      </c>
      <c r="D2" s="13"/>
      <c r="E2" s="13"/>
      <c r="F2" s="13" t="n">
        <f aca="false">C2</f>
        <v>715</v>
      </c>
      <c r="G2" s="13"/>
      <c r="I2" s="14" t="s">
        <v>25</v>
      </c>
      <c r="J2" s="14" t="n">
        <v>30</v>
      </c>
    </row>
    <row r="3" customFormat="false" ht="15" hidden="false" customHeight="false" outlineLevel="0" collapsed="false">
      <c r="A3" s="15" t="n">
        <v>46028</v>
      </c>
      <c r="B3" s="16" t="str">
        <f aca="false">TEXT(A3,"ddd")</f>
        <v>Tue</v>
      </c>
      <c r="C3" s="17" t="n">
        <v>653</v>
      </c>
      <c r="D3" s="18"/>
      <c r="E3" s="18"/>
      <c r="F3" s="18" t="n">
        <f aca="false">$J$1*C2+(1-$J$1)*F2</f>
        <v>715</v>
      </c>
      <c r="G3" s="18"/>
    </row>
    <row r="4" customFormat="false" ht="15" hidden="false" customHeight="false" outlineLevel="0" collapsed="false">
      <c r="A4" s="10" t="n">
        <v>46029</v>
      </c>
      <c r="B4" s="11" t="str">
        <f aca="false">TEXT(A4,"ddd")</f>
        <v>Wed</v>
      </c>
      <c r="C4" s="12" t="n">
        <v>544</v>
      </c>
      <c r="D4" s="13"/>
      <c r="E4" s="13"/>
      <c r="F4" s="13" t="n">
        <f aca="false">$J$1*C3+(1-$J$1)*F3</f>
        <v>696.4</v>
      </c>
      <c r="G4" s="13"/>
    </row>
    <row r="5" customFormat="false" ht="15" hidden="false" customHeight="false" outlineLevel="0" collapsed="false">
      <c r="A5" s="15" t="n">
        <v>46030</v>
      </c>
      <c r="B5" s="16" t="str">
        <f aca="false">TEXT(A5,"ddd")</f>
        <v>Thu</v>
      </c>
      <c r="C5" s="17" t="n">
        <v>476</v>
      </c>
      <c r="D5" s="18"/>
      <c r="E5" s="18"/>
      <c r="F5" s="18" t="n">
        <f aca="false">$J$1*C4+(1-$J$1)*F4</f>
        <v>650.68</v>
      </c>
      <c r="G5" s="18"/>
    </row>
    <row r="6" customFormat="false" ht="15" hidden="false" customHeight="false" outlineLevel="0" collapsed="false">
      <c r="A6" s="10" t="n">
        <v>46031</v>
      </c>
      <c r="B6" s="11" t="str">
        <f aca="false">TEXT(A6,"ddd")</f>
        <v>Fri</v>
      </c>
      <c r="C6" s="12" t="n">
        <v>497</v>
      </c>
      <c r="D6" s="13"/>
      <c r="E6" s="13"/>
      <c r="F6" s="13" t="n">
        <f aca="false">$J$1*C5+(1-$J$1)*F5</f>
        <v>598.276</v>
      </c>
      <c r="G6" s="13"/>
    </row>
    <row r="7" customFormat="false" ht="15" hidden="false" customHeight="false" outlineLevel="0" collapsed="false">
      <c r="A7" s="15" t="n">
        <v>46032</v>
      </c>
      <c r="B7" s="16" t="str">
        <f aca="false">TEXT(A7,"ddd")</f>
        <v>Sat</v>
      </c>
      <c r="C7" s="17" t="n">
        <v>326</v>
      </c>
      <c r="D7" s="18"/>
      <c r="E7" s="18"/>
      <c r="F7" s="18" t="n">
        <f aca="false">$J$1*C6+(1-$J$1)*F6</f>
        <v>567.8932</v>
      </c>
      <c r="G7" s="18"/>
    </row>
    <row r="8" customFormat="false" ht="15" hidden="false" customHeight="false" outlineLevel="0" collapsed="false">
      <c r="A8" s="10" t="n">
        <v>46033</v>
      </c>
      <c r="B8" s="11" t="str">
        <f aca="false">TEXT(A8,"ddd")</f>
        <v>Sun</v>
      </c>
      <c r="C8" s="12" t="n">
        <v>270</v>
      </c>
      <c r="D8" s="13"/>
      <c r="E8" s="13"/>
      <c r="F8" s="13" t="n">
        <f aca="false">$J$1*C7+(1-$J$1)*F7</f>
        <v>495.32524</v>
      </c>
      <c r="G8" s="13"/>
    </row>
    <row r="9" customFormat="false" ht="15" hidden="false" customHeight="false" outlineLevel="0" collapsed="false">
      <c r="A9" s="15" t="n">
        <v>46034</v>
      </c>
      <c r="B9" s="16" t="str">
        <f aca="false">TEXT(A9,"ddd")</f>
        <v>Mon</v>
      </c>
      <c r="C9" s="17" t="n">
        <v>627</v>
      </c>
      <c r="D9" s="18" t="n">
        <f aca="false">C2</f>
        <v>715</v>
      </c>
      <c r="E9" s="18" t="n">
        <f aca="false">AVERAGE(C2:C8)</f>
        <v>497.285714285714</v>
      </c>
      <c r="F9" s="18" t="n">
        <f aca="false">$J$1*C8+(1-$J$1)*F8</f>
        <v>427.727668</v>
      </c>
      <c r="G9" s="18"/>
    </row>
    <row r="10" customFormat="false" ht="15" hidden="false" customHeight="false" outlineLevel="0" collapsed="false">
      <c r="A10" s="10" t="n">
        <v>46035</v>
      </c>
      <c r="B10" s="11" t="str">
        <f aca="false">TEXT(A10,"ddd")</f>
        <v>Tue</v>
      </c>
      <c r="C10" s="12" t="n">
        <v>695</v>
      </c>
      <c r="D10" s="13" t="n">
        <f aca="false">C3</f>
        <v>653</v>
      </c>
      <c r="E10" s="13" t="n">
        <f aca="false">AVERAGE(C3:C9)</f>
        <v>484.714285714286</v>
      </c>
      <c r="F10" s="13" t="n">
        <f aca="false">$J$1*C9+(1-$J$1)*F9</f>
        <v>487.5093676</v>
      </c>
      <c r="G10" s="13"/>
    </row>
    <row r="11" customFormat="false" ht="15" hidden="false" customHeight="false" outlineLevel="0" collapsed="false">
      <c r="A11" s="15" t="n">
        <v>46036</v>
      </c>
      <c r="B11" s="16" t="str">
        <f aca="false">TEXT(A11,"ddd")</f>
        <v>Wed</v>
      </c>
      <c r="C11" s="17" t="n">
        <v>582</v>
      </c>
      <c r="D11" s="18" t="n">
        <f aca="false">C4</f>
        <v>544</v>
      </c>
      <c r="E11" s="18" t="n">
        <f aca="false">AVERAGE(C4:C10)</f>
        <v>490.714285714286</v>
      </c>
      <c r="F11" s="18" t="n">
        <f aca="false">$J$1*C10+(1-$J$1)*F10</f>
        <v>549.75655732</v>
      </c>
      <c r="G11" s="18"/>
    </row>
    <row r="12" customFormat="false" ht="15" hidden="false" customHeight="false" outlineLevel="0" collapsed="false">
      <c r="A12" s="10" t="n">
        <v>46037</v>
      </c>
      <c r="B12" s="11" t="str">
        <f aca="false">TEXT(A12,"ddd")</f>
        <v>Thu</v>
      </c>
      <c r="C12" s="12" t="n">
        <v>490</v>
      </c>
      <c r="D12" s="13" t="n">
        <f aca="false">C5</f>
        <v>476</v>
      </c>
      <c r="E12" s="13" t="n">
        <f aca="false">AVERAGE(C5:C11)</f>
        <v>496.142857142857</v>
      </c>
      <c r="F12" s="13" t="n">
        <f aca="false">$J$1*C11+(1-$J$1)*F11</f>
        <v>559.429590124</v>
      </c>
      <c r="G12" s="13"/>
    </row>
    <row r="13" customFormat="false" ht="15" hidden="false" customHeight="false" outlineLevel="0" collapsed="false">
      <c r="A13" s="15" t="n">
        <v>46038</v>
      </c>
      <c r="B13" s="16" t="str">
        <f aca="false">TEXT(A13,"ddd")</f>
        <v>Fri</v>
      </c>
      <c r="C13" s="17" t="n">
        <v>443</v>
      </c>
      <c r="D13" s="18" t="n">
        <f aca="false">C6</f>
        <v>497</v>
      </c>
      <c r="E13" s="18" t="n">
        <f aca="false">AVERAGE(C6:C12)</f>
        <v>498.142857142857</v>
      </c>
      <c r="F13" s="18" t="n">
        <f aca="false">$J$1*C12+(1-$J$1)*F12</f>
        <v>538.6007130868</v>
      </c>
      <c r="G13" s="18"/>
    </row>
    <row r="14" customFormat="false" ht="15" hidden="false" customHeight="false" outlineLevel="0" collapsed="false">
      <c r="A14" s="10" t="n">
        <v>46039</v>
      </c>
      <c r="B14" s="11" t="str">
        <f aca="false">TEXT(A14,"ddd")</f>
        <v>Sat</v>
      </c>
      <c r="C14" s="12" t="n">
        <v>386</v>
      </c>
      <c r="D14" s="13" t="n">
        <f aca="false">C7</f>
        <v>326</v>
      </c>
      <c r="E14" s="13" t="n">
        <f aca="false">AVERAGE(C7:C13)</f>
        <v>490.428571428571</v>
      </c>
      <c r="F14" s="13" t="n">
        <f aca="false">$J$1*C13+(1-$J$1)*F13</f>
        <v>509.92049916076</v>
      </c>
      <c r="G14" s="13"/>
    </row>
    <row r="15" customFormat="false" ht="15" hidden="false" customHeight="false" outlineLevel="0" collapsed="false">
      <c r="A15" s="15" t="n">
        <v>46040</v>
      </c>
      <c r="B15" s="16" t="str">
        <f aca="false">TEXT(A15,"ddd")</f>
        <v>Sun</v>
      </c>
      <c r="C15" s="17" t="n">
        <v>250</v>
      </c>
      <c r="D15" s="18" t="n">
        <f aca="false">C8</f>
        <v>270</v>
      </c>
      <c r="E15" s="18" t="n">
        <f aca="false">AVERAGE(C8:C14)</f>
        <v>499</v>
      </c>
      <c r="F15" s="18" t="n">
        <f aca="false">$J$1*C14+(1-$J$1)*F14</f>
        <v>472.744349412532</v>
      </c>
      <c r="G15" s="18"/>
    </row>
    <row r="16" customFormat="false" ht="15" hidden="false" customHeight="false" outlineLevel="0" collapsed="false">
      <c r="A16" s="10" t="n">
        <v>46041</v>
      </c>
      <c r="B16" s="11" t="str">
        <f aca="false">TEXT(A16,"ddd")</f>
        <v>Mon</v>
      </c>
      <c r="C16" s="12" t="n">
        <v>681</v>
      </c>
      <c r="D16" s="13" t="n">
        <f aca="false">C9</f>
        <v>627</v>
      </c>
      <c r="E16" s="13" t="n">
        <f aca="false">AVERAGE(C9:C15)</f>
        <v>496.142857142857</v>
      </c>
      <c r="F16" s="13" t="n">
        <f aca="false">$J$1*C15+(1-$J$1)*F15</f>
        <v>405.921044588772</v>
      </c>
      <c r="G16" s="13"/>
    </row>
    <row r="17" customFormat="false" ht="15" hidden="false" customHeight="false" outlineLevel="0" collapsed="false">
      <c r="A17" s="15" t="n">
        <v>46042</v>
      </c>
      <c r="B17" s="16" t="str">
        <f aca="false">TEXT(A17,"ddd")</f>
        <v>Tue</v>
      </c>
      <c r="C17" s="17" t="n">
        <v>669</v>
      </c>
      <c r="D17" s="18" t="n">
        <f aca="false">C10</f>
        <v>695</v>
      </c>
      <c r="E17" s="18" t="n">
        <f aca="false">AVERAGE(C10:C16)</f>
        <v>503.857142857143</v>
      </c>
      <c r="F17" s="18" t="n">
        <f aca="false">$J$1*C16+(1-$J$1)*F16</f>
        <v>488.444731212141</v>
      </c>
      <c r="G17" s="18"/>
    </row>
    <row r="18" customFormat="false" ht="15" hidden="false" customHeight="false" outlineLevel="0" collapsed="false">
      <c r="A18" s="10" t="n">
        <v>46043</v>
      </c>
      <c r="B18" s="11" t="str">
        <f aca="false">TEXT(A18,"ddd")</f>
        <v>Wed</v>
      </c>
      <c r="C18" s="12" t="n">
        <v>625</v>
      </c>
      <c r="D18" s="13" t="n">
        <f aca="false">C11</f>
        <v>582</v>
      </c>
      <c r="E18" s="13" t="n">
        <f aca="false">AVERAGE(C11:C17)</f>
        <v>500.142857142857</v>
      </c>
      <c r="F18" s="13" t="n">
        <f aca="false">$J$1*C17+(1-$J$1)*F17</f>
        <v>542.611311848498</v>
      </c>
      <c r="G18" s="13"/>
    </row>
    <row r="19" customFormat="false" ht="15" hidden="false" customHeight="false" outlineLevel="0" collapsed="false">
      <c r="A19" s="15" t="n">
        <v>46044</v>
      </c>
      <c r="B19" s="16" t="str">
        <f aca="false">TEXT(A19,"ddd")</f>
        <v>Thu</v>
      </c>
      <c r="C19" s="17" t="n">
        <v>480</v>
      </c>
      <c r="D19" s="18" t="n">
        <f aca="false">C12</f>
        <v>490</v>
      </c>
      <c r="E19" s="18" t="n">
        <f aca="false">AVERAGE(C12:C18)</f>
        <v>506.285714285714</v>
      </c>
      <c r="F19" s="18" t="n">
        <f aca="false">$J$1*C18+(1-$J$1)*F18</f>
        <v>567.327918293949</v>
      </c>
      <c r="G19" s="18"/>
    </row>
    <row r="20" customFormat="false" ht="15" hidden="false" customHeight="false" outlineLevel="0" collapsed="false">
      <c r="A20" s="10" t="n">
        <v>46045</v>
      </c>
      <c r="B20" s="11" t="str">
        <f aca="false">TEXT(A20,"ddd")</f>
        <v>Fri</v>
      </c>
      <c r="C20" s="12" t="n">
        <v>492</v>
      </c>
      <c r="D20" s="13" t="n">
        <f aca="false">C13</f>
        <v>443</v>
      </c>
      <c r="E20" s="13" t="n">
        <f aca="false">AVERAGE(C13:C19)</f>
        <v>504.857142857143</v>
      </c>
      <c r="F20" s="13" t="n">
        <f aca="false">$J$1*C19+(1-$J$1)*F19</f>
        <v>541.129542805764</v>
      </c>
      <c r="G20" s="13"/>
    </row>
    <row r="21" customFormat="false" ht="15" hidden="false" customHeight="false" outlineLevel="0" collapsed="false">
      <c r="A21" s="15" t="n">
        <v>46046</v>
      </c>
      <c r="B21" s="16" t="str">
        <f aca="false">TEXT(A21,"ddd")</f>
        <v>Sat</v>
      </c>
      <c r="C21" s="17" t="n">
        <v>348</v>
      </c>
      <c r="D21" s="18" t="n">
        <f aca="false">C14</f>
        <v>386</v>
      </c>
      <c r="E21" s="18" t="n">
        <f aca="false">AVERAGE(C14:C20)</f>
        <v>511.857142857143</v>
      </c>
      <c r="F21" s="18" t="n">
        <f aca="false">$J$1*C20+(1-$J$1)*F20</f>
        <v>526.390679964035</v>
      </c>
      <c r="G21" s="18"/>
    </row>
    <row r="22" customFormat="false" ht="15" hidden="false" customHeight="false" outlineLevel="0" collapsed="false">
      <c r="A22" s="10" t="n">
        <v>46047</v>
      </c>
      <c r="B22" s="11" t="str">
        <f aca="false">TEXT(A22,"ddd")</f>
        <v>Sun</v>
      </c>
      <c r="C22" s="12" t="n">
        <v>282</v>
      </c>
      <c r="D22" s="13" t="n">
        <f aca="false">C15</f>
        <v>250</v>
      </c>
      <c r="E22" s="13" t="n">
        <f aca="false">AVERAGE(C15:C21)</f>
        <v>506.428571428571</v>
      </c>
      <c r="F22" s="13" t="n">
        <f aca="false">$J$1*C21+(1-$J$1)*F21</f>
        <v>472.873475974824</v>
      </c>
      <c r="G22" s="13"/>
    </row>
    <row r="23" customFormat="false" ht="15" hidden="false" customHeight="false" outlineLevel="0" collapsed="false">
      <c r="A23" s="15" t="n">
        <v>46048</v>
      </c>
      <c r="B23" s="16" t="str">
        <f aca="false">TEXT(A23,"ddd")</f>
        <v>Mon</v>
      </c>
      <c r="C23" s="17" t="n">
        <v>717</v>
      </c>
      <c r="D23" s="18" t="n">
        <f aca="false">C16</f>
        <v>681</v>
      </c>
      <c r="E23" s="18" t="n">
        <f aca="false">AVERAGE(C16:C22)</f>
        <v>511</v>
      </c>
      <c r="F23" s="18" t="n">
        <f aca="false">$J$1*C22+(1-$J$1)*F22</f>
        <v>415.611433182377</v>
      </c>
      <c r="G23" s="18"/>
    </row>
    <row r="24" customFormat="false" ht="15" hidden="false" customHeight="false" outlineLevel="0" collapsed="false">
      <c r="A24" s="10" t="n">
        <v>46049</v>
      </c>
      <c r="B24" s="11" t="str">
        <f aca="false">TEXT(A24,"ddd")</f>
        <v>Tue</v>
      </c>
      <c r="C24" s="12" t="n">
        <v>620</v>
      </c>
      <c r="D24" s="13" t="n">
        <f aca="false">C17</f>
        <v>669</v>
      </c>
      <c r="E24" s="13" t="n">
        <f aca="false">AVERAGE(C17:C23)</f>
        <v>516.142857142857</v>
      </c>
      <c r="F24" s="13" t="n">
        <f aca="false">$J$1*C23+(1-$J$1)*F23</f>
        <v>506.028003227664</v>
      </c>
      <c r="G24" s="13"/>
    </row>
    <row r="25" customFormat="false" ht="15" hidden="false" customHeight="false" outlineLevel="0" collapsed="false">
      <c r="A25" s="15" t="n">
        <v>46050</v>
      </c>
      <c r="B25" s="16" t="str">
        <f aca="false">TEXT(A25,"ddd")</f>
        <v>Wed</v>
      </c>
      <c r="C25" s="17" t="n">
        <v>644</v>
      </c>
      <c r="D25" s="18" t="n">
        <f aca="false">C18</f>
        <v>625</v>
      </c>
      <c r="E25" s="18" t="n">
        <f aca="false">AVERAGE(C18:C24)</f>
        <v>509.142857142857</v>
      </c>
      <c r="F25" s="18" t="n">
        <f aca="false">$J$1*C24+(1-$J$1)*F24</f>
        <v>540.219602259365</v>
      </c>
      <c r="G25" s="18"/>
    </row>
    <row r="26" customFormat="false" ht="15" hidden="false" customHeight="false" outlineLevel="0" collapsed="false">
      <c r="A26" s="10" t="n">
        <v>46051</v>
      </c>
      <c r="B26" s="11" t="str">
        <f aca="false">TEXT(A26,"ddd")</f>
        <v>Thu</v>
      </c>
      <c r="C26" s="12" t="n">
        <v>545</v>
      </c>
      <c r="D26" s="13" t="n">
        <f aca="false">C19</f>
        <v>480</v>
      </c>
      <c r="E26" s="13" t="n">
        <f aca="false">AVERAGE(C19:C25)</f>
        <v>511.857142857143</v>
      </c>
      <c r="F26" s="13" t="n">
        <f aca="false">$J$1*C25+(1-$J$1)*F25</f>
        <v>571.353721581555</v>
      </c>
      <c r="G26" s="13"/>
    </row>
    <row r="27" customFormat="false" ht="15" hidden="false" customHeight="false" outlineLevel="0" collapsed="false">
      <c r="A27" s="15" t="n">
        <v>46052</v>
      </c>
      <c r="B27" s="16" t="str">
        <f aca="false">TEXT(A27,"ddd")</f>
        <v>Fri</v>
      </c>
      <c r="C27" s="17" t="n">
        <v>468</v>
      </c>
      <c r="D27" s="18" t="n">
        <f aca="false">C20</f>
        <v>492</v>
      </c>
      <c r="E27" s="18" t="n">
        <f aca="false">AVERAGE(C20:C26)</f>
        <v>521.142857142857</v>
      </c>
      <c r="F27" s="18" t="n">
        <f aca="false">$J$1*C26+(1-$J$1)*F26</f>
        <v>563.447605107089</v>
      </c>
      <c r="G27" s="18"/>
    </row>
    <row r="28" customFormat="false" ht="15" hidden="false" customHeight="false" outlineLevel="0" collapsed="false">
      <c r="A28" s="10" t="n">
        <v>46053</v>
      </c>
      <c r="B28" s="11" t="str">
        <f aca="false">TEXT(A28,"ddd")</f>
        <v>Sat</v>
      </c>
      <c r="C28" s="12" t="n">
        <v>331</v>
      </c>
      <c r="D28" s="13" t="n">
        <f aca="false">C21</f>
        <v>348</v>
      </c>
      <c r="E28" s="13" t="n">
        <f aca="false">AVERAGE(C21:C27)</f>
        <v>517.714285714286</v>
      </c>
      <c r="F28" s="13" t="n">
        <f aca="false">$J$1*C27+(1-$J$1)*F27</f>
        <v>534.813323574962</v>
      </c>
      <c r="G28" s="13"/>
    </row>
    <row r="29" customFormat="false" ht="15" hidden="false" customHeight="false" outlineLevel="0" collapsed="false">
      <c r="A29" s="15" t="n">
        <v>46054</v>
      </c>
      <c r="B29" s="16" t="str">
        <f aca="false">TEXT(A29,"ddd")</f>
        <v>Sun</v>
      </c>
      <c r="C29" s="17" t="n">
        <v>325</v>
      </c>
      <c r="D29" s="18" t="n">
        <f aca="false">C22</f>
        <v>282</v>
      </c>
      <c r="E29" s="18" t="n">
        <f aca="false">AVERAGE(C22:C28)</f>
        <v>515.285714285714</v>
      </c>
      <c r="F29" s="18" t="n">
        <f aca="false">$J$1*C28+(1-$J$1)*F28</f>
        <v>473.669326502473</v>
      </c>
      <c r="G29" s="18"/>
    </row>
    <row r="30" customFormat="false" ht="15" hidden="false" customHeight="false" outlineLevel="0" collapsed="false">
      <c r="A30" s="10" t="n">
        <v>46055</v>
      </c>
      <c r="B30" s="11" t="str">
        <f aca="false">TEXT(A30,"ddd")</f>
        <v>Mon</v>
      </c>
      <c r="C30" s="12" t="n">
        <v>671</v>
      </c>
      <c r="D30" s="13" t="n">
        <f aca="false">C23</f>
        <v>717</v>
      </c>
      <c r="E30" s="13" t="n">
        <f aca="false">AVERAGE(C23:C29)</f>
        <v>521.428571428571</v>
      </c>
      <c r="F30" s="13" t="n">
        <f aca="false">$J$1*C29+(1-$J$1)*F29</f>
        <v>429.068528551731</v>
      </c>
      <c r="G30" s="13" t="n">
        <f aca="false">AVERAGE(C23,C16,C9,C2)</f>
        <v>685</v>
      </c>
    </row>
    <row r="31" customFormat="false" ht="15" hidden="false" customHeight="false" outlineLevel="0" collapsed="false">
      <c r="A31" s="15" t="n">
        <v>46056</v>
      </c>
      <c r="B31" s="16" t="str">
        <f aca="false">TEXT(A31,"ddd")</f>
        <v>Tue</v>
      </c>
      <c r="C31" s="17" t="n">
        <v>654</v>
      </c>
      <c r="D31" s="18" t="n">
        <f aca="false">C24</f>
        <v>620</v>
      </c>
      <c r="E31" s="18" t="n">
        <f aca="false">AVERAGE(C24:C30)</f>
        <v>514.857142857143</v>
      </c>
      <c r="F31" s="18" t="n">
        <f aca="false">$J$1*C30+(1-$J$1)*F30</f>
        <v>501.647969986212</v>
      </c>
      <c r="G31" s="18" t="n">
        <f aca="false">AVERAGE(C24,C17,C10,C3)</f>
        <v>659.25</v>
      </c>
    </row>
    <row r="32" customFormat="false" ht="15" hidden="false" customHeight="false" outlineLevel="0" collapsed="false">
      <c r="A32" s="10" t="n">
        <v>46057</v>
      </c>
      <c r="B32" s="11" t="str">
        <f aca="false">TEXT(A32,"ddd")</f>
        <v>Wed</v>
      </c>
      <c r="C32" s="12" t="n">
        <v>629</v>
      </c>
      <c r="D32" s="13" t="n">
        <f aca="false">C25</f>
        <v>644</v>
      </c>
      <c r="E32" s="13" t="n">
        <f aca="false">AVERAGE(C25:C31)</f>
        <v>519.714285714286</v>
      </c>
      <c r="F32" s="13" t="n">
        <f aca="false">$J$1*C31+(1-$J$1)*F31</f>
        <v>547.353578990348</v>
      </c>
      <c r="G32" s="13" t="n">
        <f aca="false">AVERAGE(C25,C18,C11,C4)</f>
        <v>598.75</v>
      </c>
    </row>
    <row r="33" customFormat="false" ht="15" hidden="false" customHeight="false" outlineLevel="0" collapsed="false">
      <c r="A33" s="15" t="n">
        <v>46058</v>
      </c>
      <c r="B33" s="16" t="str">
        <f aca="false">TEXT(A33,"ddd")</f>
        <v>Thu</v>
      </c>
      <c r="C33" s="17" t="n">
        <v>592</v>
      </c>
      <c r="D33" s="18" t="n">
        <f aca="false">C26</f>
        <v>545</v>
      </c>
      <c r="E33" s="18" t="n">
        <f aca="false">AVERAGE(C26:C32)</f>
        <v>517.571428571429</v>
      </c>
      <c r="F33" s="18" t="n">
        <f aca="false">$J$1*C32+(1-$J$1)*F32</f>
        <v>571.847505293244</v>
      </c>
      <c r="G33" s="18" t="n">
        <f aca="false">AVERAGE(C26,C19,C12,C5)</f>
        <v>497.75</v>
      </c>
    </row>
    <row r="34" customFormat="false" ht="15" hidden="false" customHeight="false" outlineLevel="0" collapsed="false">
      <c r="A34" s="10" t="n">
        <v>46059</v>
      </c>
      <c r="B34" s="11" t="str">
        <f aca="false">TEXT(A34,"ddd")</f>
        <v>Fri</v>
      </c>
      <c r="C34" s="12" t="n">
        <v>445</v>
      </c>
      <c r="D34" s="13" t="n">
        <f aca="false">C27</f>
        <v>468</v>
      </c>
      <c r="E34" s="13" t="n">
        <f aca="false">AVERAGE(C27:C33)</f>
        <v>524.285714285714</v>
      </c>
      <c r="F34" s="13" t="n">
        <f aca="false">$J$1*C33+(1-$J$1)*F33</f>
        <v>577.893253705271</v>
      </c>
      <c r="G34" s="13" t="n">
        <f aca="false">AVERAGE(C27,C20,C13,C6)</f>
        <v>475</v>
      </c>
    </row>
    <row r="35" customFormat="false" ht="15" hidden="false" customHeight="false" outlineLevel="0" collapsed="false">
      <c r="A35" s="15" t="n">
        <v>46060</v>
      </c>
      <c r="B35" s="16" t="str">
        <f aca="false">TEXT(A35,"ddd")</f>
        <v>Sat</v>
      </c>
      <c r="C35" s="17" t="n">
        <v>369</v>
      </c>
      <c r="D35" s="18" t="n">
        <f aca="false">C28</f>
        <v>331</v>
      </c>
      <c r="E35" s="18" t="n">
        <f aca="false">AVERAGE(C28:C34)</f>
        <v>521</v>
      </c>
      <c r="F35" s="18" t="n">
        <f aca="false">$J$1*C34+(1-$J$1)*F34</f>
        <v>538.02527759369</v>
      </c>
      <c r="G35" s="18" t="n">
        <f aca="false">AVERAGE(C28,C21,C14,C7)</f>
        <v>347.75</v>
      </c>
    </row>
    <row r="36" customFormat="false" ht="15" hidden="false" customHeight="false" outlineLevel="0" collapsed="false">
      <c r="A36" s="10" t="n">
        <v>46061</v>
      </c>
      <c r="B36" s="11" t="str">
        <f aca="false">TEXT(A36,"ddd")</f>
        <v>Sun</v>
      </c>
      <c r="C36" s="12" t="n">
        <v>290</v>
      </c>
      <c r="D36" s="13" t="n">
        <f aca="false">C29</f>
        <v>325</v>
      </c>
      <c r="E36" s="13" t="n">
        <f aca="false">AVERAGE(C29:C35)</f>
        <v>526.428571428571</v>
      </c>
      <c r="F36" s="13" t="n">
        <f aca="false">$J$1*C35+(1-$J$1)*F35</f>
        <v>487.317694315583</v>
      </c>
      <c r="G36" s="13" t="n">
        <f aca="false">AVERAGE(C29,C22,C15,C8)</f>
        <v>281.75</v>
      </c>
    </row>
    <row r="37" customFormat="false" ht="15" hidden="false" customHeight="false" outlineLevel="0" collapsed="false">
      <c r="A37" s="15" t="n">
        <v>46062</v>
      </c>
      <c r="B37" s="16" t="str">
        <f aca="false">TEXT(A37,"ddd")</f>
        <v>Mon</v>
      </c>
      <c r="C37" s="17" t="n">
        <v>789</v>
      </c>
      <c r="D37" s="18" t="n">
        <f aca="false">C30</f>
        <v>671</v>
      </c>
      <c r="E37" s="18" t="n">
        <f aca="false">AVERAGE(C30:C36)</f>
        <v>521.428571428571</v>
      </c>
      <c r="F37" s="18" t="n">
        <f aca="false">$J$1*C36+(1-$J$1)*F36</f>
        <v>428.122386020908</v>
      </c>
      <c r="G37" s="18" t="n">
        <f aca="false">AVERAGE(C30,C23,C16,C9)</f>
        <v>674</v>
      </c>
    </row>
    <row r="38" customFormat="false" ht="15" hidden="false" customHeight="false" outlineLevel="0" collapsed="false">
      <c r="A38" s="10" t="n">
        <v>46063</v>
      </c>
      <c r="B38" s="11" t="str">
        <f aca="false">TEXT(A38,"ddd")</f>
        <v>Tue</v>
      </c>
      <c r="C38" s="12" t="n">
        <v>641</v>
      </c>
      <c r="D38" s="13" t="n">
        <f aca="false">C31</f>
        <v>654</v>
      </c>
      <c r="E38" s="13" t="n">
        <f aca="false">AVERAGE(C31:C37)</f>
        <v>538.285714285714</v>
      </c>
      <c r="F38" s="13" t="n">
        <f aca="false">$J$1*C37+(1-$J$1)*F37</f>
        <v>536.385670214635</v>
      </c>
      <c r="G38" s="13" t="n">
        <f aca="false">AVERAGE(C31,C24,C17,C10)</f>
        <v>659.5</v>
      </c>
    </row>
    <row r="39" customFormat="false" ht="15" hidden="false" customHeight="false" outlineLevel="0" collapsed="false">
      <c r="A39" s="15" t="n">
        <v>46064</v>
      </c>
      <c r="B39" s="16" t="str">
        <f aca="false">TEXT(A39,"ddd")</f>
        <v>Wed</v>
      </c>
      <c r="C39" s="17" t="n">
        <v>613</v>
      </c>
      <c r="D39" s="18" t="n">
        <f aca="false">C32</f>
        <v>629</v>
      </c>
      <c r="E39" s="18" t="n">
        <f aca="false">AVERAGE(C32:C38)</f>
        <v>536.428571428571</v>
      </c>
      <c r="F39" s="18" t="n">
        <f aca="false">$J$1*C38+(1-$J$1)*F38</f>
        <v>567.769969150245</v>
      </c>
      <c r="G39" s="18" t="n">
        <f aca="false">AVERAGE(C32,C25,C18,C11)</f>
        <v>620</v>
      </c>
    </row>
    <row r="40" customFormat="false" ht="15" hidden="false" customHeight="false" outlineLevel="0" collapsed="false">
      <c r="A40" s="10" t="n">
        <v>46065</v>
      </c>
      <c r="B40" s="11" t="str">
        <f aca="false">TEXT(A40,"ddd")</f>
        <v>Thu</v>
      </c>
      <c r="C40" s="12" t="n">
        <v>591</v>
      </c>
      <c r="D40" s="13" t="n">
        <f aca="false">C33</f>
        <v>592</v>
      </c>
      <c r="E40" s="13" t="n">
        <f aca="false">AVERAGE(C33:C39)</f>
        <v>534.142857142857</v>
      </c>
      <c r="F40" s="13" t="n">
        <f aca="false">$J$1*C39+(1-$J$1)*F39</f>
        <v>581.338978405171</v>
      </c>
      <c r="G40" s="13" t="n">
        <f aca="false">AVERAGE(C33,C26,C19,C12)</f>
        <v>526.75</v>
      </c>
    </row>
    <row r="41" customFormat="false" ht="15" hidden="false" customHeight="false" outlineLevel="0" collapsed="false">
      <c r="A41" s="15" t="n">
        <v>46066</v>
      </c>
      <c r="B41" s="16" t="str">
        <f aca="false">TEXT(A41,"ddd")</f>
        <v>Fri</v>
      </c>
      <c r="C41" s="17" t="n">
        <v>535</v>
      </c>
      <c r="D41" s="18" t="n">
        <f aca="false">C34</f>
        <v>445</v>
      </c>
      <c r="E41" s="18" t="n">
        <f aca="false">AVERAGE(C34:C40)</f>
        <v>534</v>
      </c>
      <c r="F41" s="18" t="n">
        <f aca="false">$J$1*C40+(1-$J$1)*F40</f>
        <v>584.23728488362</v>
      </c>
      <c r="G41" s="18" t="n">
        <f aca="false">AVERAGE(C34,C27,C20,C13)</f>
        <v>462</v>
      </c>
    </row>
    <row r="42" customFormat="false" ht="15" hidden="false" customHeight="false" outlineLevel="0" collapsed="false">
      <c r="A42" s="10" t="n">
        <v>46067</v>
      </c>
      <c r="B42" s="11" t="str">
        <f aca="false">TEXT(A42,"ddd")</f>
        <v>Sat</v>
      </c>
      <c r="C42" s="12" t="n">
        <v>324</v>
      </c>
      <c r="D42" s="13" t="n">
        <f aca="false">C35</f>
        <v>369</v>
      </c>
      <c r="E42" s="13" t="n">
        <f aca="false">AVERAGE(C35:C41)</f>
        <v>546.857142857143</v>
      </c>
      <c r="F42" s="13" t="n">
        <f aca="false">$J$1*C41+(1-$J$1)*F41</f>
        <v>569.466099418534</v>
      </c>
      <c r="G42" s="13" t="n">
        <f aca="false">AVERAGE(C35,C28,C21,C14)</f>
        <v>358.5</v>
      </c>
    </row>
    <row r="43" customFormat="false" ht="15" hidden="false" customHeight="false" outlineLevel="0" collapsed="false">
      <c r="A43" s="15" t="n">
        <v>46068</v>
      </c>
      <c r="B43" s="16" t="str">
        <f aca="false">TEXT(A43,"ddd")</f>
        <v>Sun</v>
      </c>
      <c r="C43" s="17" t="n">
        <v>299</v>
      </c>
      <c r="D43" s="18" t="n">
        <f aca="false">C36</f>
        <v>290</v>
      </c>
      <c r="E43" s="18" t="n">
        <f aca="false">AVERAGE(C36:C42)</f>
        <v>540.428571428571</v>
      </c>
      <c r="F43" s="18" t="n">
        <f aca="false">$J$1*C42+(1-$J$1)*F42</f>
        <v>495.826269592974</v>
      </c>
      <c r="G43" s="18" t="n">
        <f aca="false">AVERAGE(C36,C29,C22,C15)</f>
        <v>286.75</v>
      </c>
    </row>
    <row r="44" customFormat="false" ht="15" hidden="false" customHeight="false" outlineLevel="0" collapsed="false">
      <c r="A44" s="10" t="n">
        <v>46069</v>
      </c>
      <c r="B44" s="11" t="str">
        <f aca="false">TEXT(A44,"ddd")</f>
        <v>Mon</v>
      </c>
      <c r="C44" s="12" t="n">
        <v>864</v>
      </c>
      <c r="D44" s="13" t="n">
        <f aca="false">C37</f>
        <v>789</v>
      </c>
      <c r="E44" s="13" t="n">
        <f aca="false">AVERAGE(C37:C43)</f>
        <v>541.714285714286</v>
      </c>
      <c r="F44" s="13" t="n">
        <f aca="false">$J$1*C43+(1-$J$1)*F43</f>
        <v>436.778388715082</v>
      </c>
      <c r="G44" s="13" t="n">
        <f aca="false">AVERAGE(C37,C30,C23,C16)</f>
        <v>714.5</v>
      </c>
    </row>
    <row r="45" customFormat="false" ht="15" hidden="false" customHeight="false" outlineLevel="0" collapsed="false">
      <c r="A45" s="15" t="n">
        <v>46070</v>
      </c>
      <c r="B45" s="16" t="str">
        <f aca="false">TEXT(A45,"ddd")</f>
        <v>Tue</v>
      </c>
      <c r="C45" s="17" t="n">
        <v>623</v>
      </c>
      <c r="D45" s="18" t="n">
        <f aca="false">C38</f>
        <v>641</v>
      </c>
      <c r="E45" s="18" t="n">
        <f aca="false">AVERAGE(C38:C44)</f>
        <v>552.428571428571</v>
      </c>
      <c r="F45" s="18" t="n">
        <f aca="false">$J$1*C44+(1-$J$1)*F44</f>
        <v>564.944872100557</v>
      </c>
      <c r="G45" s="18" t="n">
        <f aca="false">AVERAGE(C38,C31,C24,C17)</f>
        <v>646</v>
      </c>
    </row>
    <row r="46" customFormat="false" ht="15" hidden="false" customHeight="false" outlineLevel="0" collapsed="false">
      <c r="A46" s="10" t="n">
        <v>46071</v>
      </c>
      <c r="B46" s="11" t="str">
        <f aca="false">TEXT(A46,"ddd")</f>
        <v>Wed</v>
      </c>
      <c r="C46" s="12" t="n">
        <v>610</v>
      </c>
      <c r="D46" s="13" t="n">
        <f aca="false">C39</f>
        <v>613</v>
      </c>
      <c r="E46" s="13" t="n">
        <f aca="false">AVERAGE(C39:C45)</f>
        <v>549.857142857143</v>
      </c>
      <c r="F46" s="13" t="n">
        <f aca="false">$J$1*C45+(1-$J$1)*F45</f>
        <v>582.36141047039</v>
      </c>
      <c r="G46" s="13" t="n">
        <f aca="false">AVERAGE(C39,C32,C25,C18)</f>
        <v>627.75</v>
      </c>
    </row>
    <row r="47" customFormat="false" ht="15" hidden="false" customHeight="false" outlineLevel="0" collapsed="false">
      <c r="A47" s="15" t="n">
        <v>46072</v>
      </c>
      <c r="B47" s="16" t="str">
        <f aca="false">TEXT(A47,"ddd")</f>
        <v>Thu</v>
      </c>
      <c r="C47" s="17" t="n">
        <v>614</v>
      </c>
      <c r="D47" s="18" t="n">
        <f aca="false">C40</f>
        <v>591</v>
      </c>
      <c r="E47" s="18" t="n">
        <f aca="false">AVERAGE(C40:C46)</f>
        <v>549.428571428571</v>
      </c>
      <c r="F47" s="18" t="n">
        <f aca="false">$J$1*C46+(1-$J$1)*F46</f>
        <v>590.652987329273</v>
      </c>
      <c r="G47" s="18" t="n">
        <f aca="false">AVERAGE(C40,C33,C26,C19)</f>
        <v>552</v>
      </c>
    </row>
    <row r="48" customFormat="false" ht="15" hidden="false" customHeight="false" outlineLevel="0" collapsed="false">
      <c r="A48" s="10" t="n">
        <v>46073</v>
      </c>
      <c r="B48" s="11" t="str">
        <f aca="false">TEXT(A48,"ddd")</f>
        <v>Fri</v>
      </c>
      <c r="C48" s="12" t="n">
        <v>558</v>
      </c>
      <c r="D48" s="13" t="n">
        <f aca="false">C41</f>
        <v>535</v>
      </c>
      <c r="E48" s="13" t="n">
        <f aca="false">AVERAGE(C41:C47)</f>
        <v>552.714285714286</v>
      </c>
      <c r="F48" s="13" t="n">
        <f aca="false">$J$1*C47+(1-$J$1)*F47</f>
        <v>597.657091130491</v>
      </c>
      <c r="G48" s="13" t="n">
        <f aca="false">AVERAGE(C41,C34,C27,C20)</f>
        <v>485</v>
      </c>
    </row>
    <row r="49" customFormat="false" ht="15" hidden="false" customHeight="false" outlineLevel="0" collapsed="false">
      <c r="A49" s="15" t="n">
        <v>46074</v>
      </c>
      <c r="B49" s="16" t="str">
        <f aca="false">TEXT(A49,"ddd")</f>
        <v>Sat</v>
      </c>
      <c r="C49" s="17" t="n">
        <v>317</v>
      </c>
      <c r="D49" s="18" t="n">
        <f aca="false">C42</f>
        <v>324</v>
      </c>
      <c r="E49" s="18" t="n">
        <f aca="false">AVERAGE(C42:C48)</f>
        <v>556</v>
      </c>
      <c r="F49" s="18" t="n">
        <f aca="false">$J$1*C48+(1-$J$1)*F48</f>
        <v>585.759963791344</v>
      </c>
      <c r="G49" s="18" t="n">
        <f aca="false">AVERAGE(C42,C35,C28,C21)</f>
        <v>343</v>
      </c>
    </row>
    <row r="50" customFormat="false" ht="15" hidden="false" customHeight="false" outlineLevel="0" collapsed="false">
      <c r="A50" s="10" t="n">
        <v>46075</v>
      </c>
      <c r="B50" s="11" t="str">
        <f aca="false">TEXT(A50,"ddd")</f>
        <v>Sun</v>
      </c>
      <c r="C50" s="12" t="n">
        <v>322</v>
      </c>
      <c r="D50" s="13" t="n">
        <f aca="false">C43</f>
        <v>299</v>
      </c>
      <c r="E50" s="13" t="n">
        <f aca="false">AVERAGE(C43:C49)</f>
        <v>555</v>
      </c>
      <c r="F50" s="13" t="n">
        <f aca="false">$J$1*C49+(1-$J$1)*F49</f>
        <v>505.131974653941</v>
      </c>
      <c r="G50" s="13" t="n">
        <f aca="false">AVERAGE(C43,C36,C29,C22)</f>
        <v>299</v>
      </c>
    </row>
    <row r="51" customFormat="false" ht="15" hidden="false" customHeight="false" outlineLevel="0" collapsed="false">
      <c r="A51" s="15" t="n">
        <v>46076</v>
      </c>
      <c r="B51" s="16" t="str">
        <f aca="false">TEXT(A51,"ddd")</f>
        <v>Mon</v>
      </c>
      <c r="C51" s="17" t="n">
        <v>794</v>
      </c>
      <c r="D51" s="18" t="n">
        <f aca="false">C44</f>
        <v>864</v>
      </c>
      <c r="E51" s="18" t="n">
        <f aca="false">AVERAGE(C44:C50)</f>
        <v>558.285714285714</v>
      </c>
      <c r="F51" s="18" t="n">
        <f aca="false">$J$1*C50+(1-$J$1)*F50</f>
        <v>450.192382257758</v>
      </c>
      <c r="G51" s="18" t="n">
        <f aca="false">AVERAGE(C44,C37,C30,C23)</f>
        <v>760.25</v>
      </c>
    </row>
    <row r="52" customFormat="false" ht="15" hidden="false" customHeight="false" outlineLevel="0" collapsed="false">
      <c r="A52" s="10" t="n">
        <v>46077</v>
      </c>
      <c r="B52" s="11" t="str">
        <f aca="false">TEXT(A52,"ddd")</f>
        <v>Tue</v>
      </c>
      <c r="C52" s="12" t="n">
        <v>730</v>
      </c>
      <c r="D52" s="13" t="n">
        <f aca="false">C45</f>
        <v>623</v>
      </c>
      <c r="E52" s="13" t="n">
        <f aca="false">AVERAGE(C45:C51)</f>
        <v>548.285714285714</v>
      </c>
      <c r="F52" s="13" t="n">
        <f aca="false">$J$1*C51+(1-$J$1)*F51</f>
        <v>553.334667580431</v>
      </c>
      <c r="G52" s="13" t="n">
        <f aca="false">AVERAGE(C45,C38,C31,C24)</f>
        <v>634.5</v>
      </c>
    </row>
    <row r="53" customFormat="false" ht="15" hidden="false" customHeight="false" outlineLevel="0" collapsed="false">
      <c r="A53" s="15" t="n">
        <v>46078</v>
      </c>
      <c r="B53" s="16" t="str">
        <f aca="false">TEXT(A53,"ddd")</f>
        <v>Wed</v>
      </c>
      <c r="C53" s="17" t="n">
        <v>580</v>
      </c>
      <c r="D53" s="18" t="n">
        <f aca="false">C46</f>
        <v>610</v>
      </c>
      <c r="E53" s="18" t="n">
        <f aca="false">AVERAGE(C46:C52)</f>
        <v>563.571428571429</v>
      </c>
      <c r="F53" s="18" t="n">
        <f aca="false">$J$1*C52+(1-$J$1)*F52</f>
        <v>606.334267306302</v>
      </c>
      <c r="G53" s="18" t="n">
        <f aca="false">AVERAGE(C46,C39,C32,C25)</f>
        <v>624</v>
      </c>
    </row>
    <row r="54" customFormat="false" ht="15" hidden="false" customHeight="false" outlineLevel="0" collapsed="false">
      <c r="A54" s="10" t="n">
        <v>46079</v>
      </c>
      <c r="B54" s="11" t="str">
        <f aca="false">TEXT(A54,"ddd")</f>
        <v>Thu</v>
      </c>
      <c r="C54" s="12" t="n">
        <v>612</v>
      </c>
      <c r="D54" s="13" t="n">
        <f aca="false">C47</f>
        <v>614</v>
      </c>
      <c r="E54" s="13" t="n">
        <f aca="false">AVERAGE(C47:C53)</f>
        <v>559.285714285714</v>
      </c>
      <c r="F54" s="13" t="n">
        <f aca="false">$J$1*C53+(1-$J$1)*F53</f>
        <v>598.433987114411</v>
      </c>
      <c r="G54" s="13" t="n">
        <f aca="false">AVERAGE(C47,C40,C33,C26)</f>
        <v>585.5</v>
      </c>
    </row>
    <row r="55" customFormat="false" ht="15" hidden="false" customHeight="false" outlineLevel="0" collapsed="false">
      <c r="A55" s="15" t="n">
        <v>46080</v>
      </c>
      <c r="B55" s="16" t="str">
        <f aca="false">TEXT(A55,"ddd")</f>
        <v>Fri</v>
      </c>
      <c r="C55" s="17" t="n">
        <v>555</v>
      </c>
      <c r="D55" s="18" t="n">
        <f aca="false">C48</f>
        <v>558</v>
      </c>
      <c r="E55" s="18" t="n">
        <f aca="false">AVERAGE(C48:C54)</f>
        <v>559</v>
      </c>
      <c r="F55" s="18" t="n">
        <f aca="false">$J$1*C54+(1-$J$1)*F54</f>
        <v>602.503790980088</v>
      </c>
      <c r="G55" s="18" t="n">
        <f aca="false">AVERAGE(C48,C41,C34,C27)</f>
        <v>501.5</v>
      </c>
    </row>
    <row r="56" customFormat="false" ht="15" hidden="false" customHeight="false" outlineLevel="0" collapsed="false">
      <c r="A56" s="10" t="n">
        <v>46081</v>
      </c>
      <c r="B56" s="11" t="str">
        <f aca="false">TEXT(A56,"ddd")</f>
        <v>Sat</v>
      </c>
      <c r="C56" s="12" t="n">
        <v>383</v>
      </c>
      <c r="D56" s="13" t="n">
        <f aca="false">C49</f>
        <v>317</v>
      </c>
      <c r="E56" s="13" t="n">
        <f aca="false">AVERAGE(C49:C55)</f>
        <v>558.571428571429</v>
      </c>
      <c r="F56" s="13" t="n">
        <f aca="false">$J$1*C55+(1-$J$1)*F55</f>
        <v>588.252653686061</v>
      </c>
      <c r="G56" s="13" t="n">
        <f aca="false">AVERAGE(C49,C42,C35,C28)</f>
        <v>335.25</v>
      </c>
    </row>
    <row r="57" customFormat="false" ht="15" hidden="false" customHeight="false" outlineLevel="0" collapsed="false">
      <c r="A57" s="15" t="n">
        <v>46082</v>
      </c>
      <c r="B57" s="16" t="str">
        <f aca="false">TEXT(A57,"ddd")</f>
        <v>Sun</v>
      </c>
      <c r="C57" s="17" t="n">
        <v>270</v>
      </c>
      <c r="D57" s="18" t="n">
        <f aca="false">C50</f>
        <v>322</v>
      </c>
      <c r="E57" s="18" t="n">
        <f aca="false">AVERAGE(C50:C56)</f>
        <v>568</v>
      </c>
      <c r="F57" s="18" t="n">
        <f aca="false">$J$1*C56+(1-$J$1)*F56</f>
        <v>526.676857580243</v>
      </c>
      <c r="G57" s="18" t="n">
        <f aca="false">AVERAGE(C50,C43,C36,C29)</f>
        <v>309</v>
      </c>
    </row>
    <row r="58" customFormat="false" ht="15" hidden="false" customHeight="false" outlineLevel="0" collapsed="false">
      <c r="A58" s="10" t="n">
        <v>46083</v>
      </c>
      <c r="B58" s="11" t="str">
        <f aca="false">TEXT(A58,"ddd")</f>
        <v>Mon</v>
      </c>
      <c r="C58" s="12" t="n">
        <v>871</v>
      </c>
      <c r="D58" s="13" t="n">
        <f aca="false">C51</f>
        <v>794</v>
      </c>
      <c r="E58" s="13" t="n">
        <f aca="false">AVERAGE(C51:C57)</f>
        <v>560.571428571429</v>
      </c>
      <c r="F58" s="13" t="n">
        <f aca="false">$J$1*C57+(1-$J$1)*F57</f>
        <v>449.67380030617</v>
      </c>
      <c r="G58" s="13" t="n">
        <f aca="false">AVERAGE(C51,C44,C37,C30)</f>
        <v>779.5</v>
      </c>
    </row>
    <row r="59" customFormat="false" ht="15" hidden="false" customHeight="false" outlineLevel="0" collapsed="false">
      <c r="A59" s="15" t="n">
        <v>46084</v>
      </c>
      <c r="B59" s="16" t="str">
        <f aca="false">TEXT(A59,"ddd")</f>
        <v>Tue</v>
      </c>
      <c r="C59" s="17" t="n">
        <v>764</v>
      </c>
      <c r="D59" s="18" t="n">
        <f aca="false">C52</f>
        <v>730</v>
      </c>
      <c r="E59" s="18" t="n">
        <f aca="false">AVERAGE(C52:C58)</f>
        <v>571.571428571429</v>
      </c>
      <c r="F59" s="18" t="n">
        <f aca="false">$J$1*C58+(1-$J$1)*F58</f>
        <v>576.071660214319</v>
      </c>
      <c r="G59" s="18" t="n">
        <f aca="false">AVERAGE(C52,C45,C38,C31)</f>
        <v>662</v>
      </c>
    </row>
    <row r="60" customFormat="false" ht="15" hidden="false" customHeight="false" outlineLevel="0" collapsed="false">
      <c r="A60" s="10" t="n">
        <v>46085</v>
      </c>
      <c r="B60" s="11" t="str">
        <f aca="false">TEXT(A60,"ddd")</f>
        <v>Wed</v>
      </c>
      <c r="C60" s="12" t="n">
        <v>586</v>
      </c>
      <c r="D60" s="13" t="n">
        <f aca="false">C53</f>
        <v>580</v>
      </c>
      <c r="E60" s="13" t="n">
        <f aca="false">AVERAGE(C53:C59)</f>
        <v>576.428571428571</v>
      </c>
      <c r="F60" s="13" t="n">
        <f aca="false">$J$1*C59+(1-$J$1)*F59</f>
        <v>632.450162150023</v>
      </c>
      <c r="G60" s="13" t="n">
        <f aca="false">AVERAGE(C53,C46,C39,C32)</f>
        <v>608</v>
      </c>
    </row>
    <row r="61" customFormat="false" ht="15" hidden="false" customHeight="false" outlineLevel="0" collapsed="false">
      <c r="A61" s="15" t="n">
        <v>46086</v>
      </c>
      <c r="B61" s="16" t="str">
        <f aca="false">TEXT(A61,"ddd")</f>
        <v>Thu</v>
      </c>
      <c r="C61" s="17" t="n">
        <v>572</v>
      </c>
      <c r="D61" s="18" t="n">
        <f aca="false">C54</f>
        <v>612</v>
      </c>
      <c r="E61" s="18" t="n">
        <f aca="false">AVERAGE(C54:C60)</f>
        <v>577.285714285714</v>
      </c>
      <c r="F61" s="18" t="n">
        <f aca="false">$J$1*C60+(1-$J$1)*F60</f>
        <v>618.515113505016</v>
      </c>
      <c r="G61" s="18" t="n">
        <f aca="false">AVERAGE(C54,C47,C40,C33)</f>
        <v>602.25</v>
      </c>
    </row>
    <row r="62" customFormat="false" ht="15" hidden="false" customHeight="false" outlineLevel="0" collapsed="false">
      <c r="A62" s="10" t="n">
        <v>46087</v>
      </c>
      <c r="B62" s="11" t="str">
        <f aca="false">TEXT(A62,"ddd")</f>
        <v>Fri</v>
      </c>
      <c r="C62" s="12" t="n">
        <v>622</v>
      </c>
      <c r="D62" s="13" t="n">
        <f aca="false">C55</f>
        <v>555</v>
      </c>
      <c r="E62" s="13" t="n">
        <f aca="false">AVERAGE(C55:C61)</f>
        <v>571.571428571429</v>
      </c>
      <c r="F62" s="13" t="n">
        <f aca="false">$J$1*C61+(1-$J$1)*F61</f>
        <v>604.560579453511</v>
      </c>
      <c r="G62" s="13" t="n">
        <f aca="false">AVERAGE(C55,C48,C41,C34)</f>
        <v>523.25</v>
      </c>
    </row>
    <row r="63" customFormat="false" ht="15" hidden="false" customHeight="false" outlineLevel="0" collapsed="false">
      <c r="A63" s="15" t="n">
        <v>46088</v>
      </c>
      <c r="B63" s="16" t="str">
        <f aca="false">TEXT(A63,"ddd")</f>
        <v>Sat</v>
      </c>
      <c r="C63" s="17" t="n">
        <v>373</v>
      </c>
      <c r="D63" s="18" t="n">
        <f aca="false">C56</f>
        <v>383</v>
      </c>
      <c r="E63" s="18" t="n">
        <f aca="false">AVERAGE(C56:C62)</f>
        <v>581.142857142857</v>
      </c>
      <c r="F63" s="18" t="n">
        <f aca="false">$J$1*C62+(1-$J$1)*F62</f>
        <v>609.792405617458</v>
      </c>
      <c r="G63" s="18" t="n">
        <f aca="false">AVERAGE(C56,C49,C42,C35)</f>
        <v>348.25</v>
      </c>
    </row>
    <row r="64" customFormat="false" ht="15" hidden="false" customHeight="false" outlineLevel="0" collapsed="false">
      <c r="A64" s="10" t="n">
        <v>46089</v>
      </c>
      <c r="B64" s="11" t="str">
        <f aca="false">TEXT(A64,"ddd")</f>
        <v>Sun</v>
      </c>
      <c r="C64" s="12" t="n">
        <v>279</v>
      </c>
      <c r="D64" s="13" t="n">
        <f aca="false">C57</f>
        <v>270</v>
      </c>
      <c r="E64" s="13" t="n">
        <f aca="false">AVERAGE(C57:C63)</f>
        <v>579.714285714286</v>
      </c>
      <c r="F64" s="13" t="n">
        <f aca="false">$J$1*C63+(1-$J$1)*F63</f>
        <v>538.754683932221</v>
      </c>
      <c r="G64" s="13" t="n">
        <f aca="false">AVERAGE(C57,C50,C43,C36)</f>
        <v>295.25</v>
      </c>
    </row>
    <row r="65" customFormat="false" ht="15" hidden="false" customHeight="false" outlineLevel="0" collapsed="false">
      <c r="A65" s="15" t="n">
        <v>46090</v>
      </c>
      <c r="B65" s="16" t="str">
        <f aca="false">TEXT(A65,"ddd")</f>
        <v>Mon</v>
      </c>
      <c r="C65" s="17" t="n">
        <v>889</v>
      </c>
      <c r="D65" s="18" t="n">
        <f aca="false">C58</f>
        <v>871</v>
      </c>
      <c r="E65" s="18" t="n">
        <f aca="false">AVERAGE(C58:C64)</f>
        <v>581</v>
      </c>
      <c r="F65" s="18" t="n">
        <f aca="false">$J$1*C64+(1-$J$1)*F64</f>
        <v>460.828278752554</v>
      </c>
      <c r="G65" s="18" t="n">
        <f aca="false">AVERAGE(C58,C51,C44,C37)</f>
        <v>829.5</v>
      </c>
    </row>
    <row r="66" customFormat="false" ht="15" hidden="false" customHeight="false" outlineLevel="0" collapsed="false">
      <c r="A66" s="10" t="n">
        <v>46091</v>
      </c>
      <c r="B66" s="11" t="str">
        <f aca="false">TEXT(A66,"ddd")</f>
        <v>Tue</v>
      </c>
      <c r="C66" s="12" t="n">
        <v>744</v>
      </c>
      <c r="D66" s="13" t="n">
        <f aca="false">C59</f>
        <v>764</v>
      </c>
      <c r="E66" s="13" t="n">
        <f aca="false">AVERAGE(C59:C65)</f>
        <v>583.571428571429</v>
      </c>
      <c r="F66" s="13" t="n">
        <f aca="false">$J$1*C65+(1-$J$1)*F65</f>
        <v>589.279795126788</v>
      </c>
      <c r="G66" s="13" t="n">
        <f aca="false">AVERAGE(C59,C52,C45,C38)</f>
        <v>689.5</v>
      </c>
    </row>
    <row r="67" customFormat="false" ht="15" hidden="false" customHeight="false" outlineLevel="0" collapsed="false">
      <c r="A67" s="15" t="n">
        <v>46092</v>
      </c>
      <c r="B67" s="16" t="str">
        <f aca="false">TEXT(A67,"ddd")</f>
        <v>Wed</v>
      </c>
      <c r="C67" s="17" t="n">
        <v>653</v>
      </c>
      <c r="D67" s="18" t="n">
        <f aca="false">C60</f>
        <v>586</v>
      </c>
      <c r="E67" s="18" t="n">
        <f aca="false">AVERAGE(C60:C66)</f>
        <v>580.714285714286</v>
      </c>
      <c r="F67" s="18" t="n">
        <f aca="false">$J$1*C66+(1-$J$1)*F66</f>
        <v>635.695856588752</v>
      </c>
      <c r="G67" s="18" t="n">
        <f aca="false">AVERAGE(C60,C53,C46,C39)</f>
        <v>597.25</v>
      </c>
    </row>
    <row r="68" customFormat="false" ht="15" hidden="false" customHeight="false" outlineLevel="0" collapsed="false">
      <c r="A68" s="10" t="n">
        <v>46093</v>
      </c>
      <c r="B68" s="11" t="str">
        <f aca="false">TEXT(A68,"ddd")</f>
        <v>Thu</v>
      </c>
      <c r="C68" s="12" t="n">
        <v>558</v>
      </c>
      <c r="D68" s="13" t="n">
        <f aca="false">C61</f>
        <v>572</v>
      </c>
      <c r="E68" s="13" t="n">
        <f aca="false">AVERAGE(C61:C67)</f>
        <v>590.285714285714</v>
      </c>
      <c r="F68" s="13" t="n">
        <f aca="false">$J$1*C67+(1-$J$1)*F67</f>
        <v>640.887099612126</v>
      </c>
      <c r="G68" s="13" t="n">
        <f aca="false">AVERAGE(C61,C54,C47,C40)</f>
        <v>597.25</v>
      </c>
    </row>
    <row r="69" customFormat="false" ht="15" hidden="false" customHeight="false" outlineLevel="0" collapsed="false">
      <c r="A69" s="15" t="n">
        <v>46094</v>
      </c>
      <c r="B69" s="16" t="str">
        <f aca="false">TEXT(A69,"ddd")</f>
        <v>Fri</v>
      </c>
      <c r="C69" s="17" t="n">
        <v>610</v>
      </c>
      <c r="D69" s="18" t="n">
        <f aca="false">C62</f>
        <v>622</v>
      </c>
      <c r="E69" s="18" t="n">
        <f aca="false">AVERAGE(C62:C68)</f>
        <v>588.285714285714</v>
      </c>
      <c r="F69" s="18" t="n">
        <f aca="false">$J$1*C68+(1-$J$1)*F68</f>
        <v>616.020969728488</v>
      </c>
      <c r="G69" s="18" t="n">
        <f aca="false">AVERAGE(C62,C55,C48,C41)</f>
        <v>567.5</v>
      </c>
    </row>
    <row r="70" customFormat="false" ht="15" hidden="false" customHeight="false" outlineLevel="0" collapsed="false">
      <c r="A70" s="10" t="n">
        <v>46095</v>
      </c>
      <c r="B70" s="11" t="str">
        <f aca="false">TEXT(A70,"ddd")</f>
        <v>Sat</v>
      </c>
      <c r="C70" s="12" t="n">
        <v>386</v>
      </c>
      <c r="D70" s="13" t="n">
        <f aca="false">C63</f>
        <v>373</v>
      </c>
      <c r="E70" s="13" t="n">
        <f aca="false">AVERAGE(C63:C69)</f>
        <v>586.571428571429</v>
      </c>
      <c r="F70" s="13" t="n">
        <f aca="false">$J$1*C69+(1-$J$1)*F69</f>
        <v>614.214678809942</v>
      </c>
      <c r="G70" s="13" t="n">
        <f aca="false">AVERAGE(C63,C56,C49,C42)</f>
        <v>349.25</v>
      </c>
    </row>
    <row r="71" customFormat="false" ht="15" hidden="false" customHeight="false" outlineLevel="0" collapsed="false">
      <c r="A71" s="15" t="n">
        <v>46096</v>
      </c>
      <c r="B71" s="16" t="str">
        <f aca="false">TEXT(A71,"ddd")</f>
        <v>Sun</v>
      </c>
      <c r="C71" s="17" t="n">
        <v>321</v>
      </c>
      <c r="D71" s="18" t="n">
        <f aca="false">C64</f>
        <v>279</v>
      </c>
      <c r="E71" s="18" t="n">
        <f aca="false">AVERAGE(C64:C70)</f>
        <v>588.428571428571</v>
      </c>
      <c r="F71" s="18" t="n">
        <f aca="false">$J$1*C70+(1-$J$1)*F70</f>
        <v>545.750275166959</v>
      </c>
      <c r="G71" s="18" t="n">
        <f aca="false">AVERAGE(C64,C57,C50,C43)</f>
        <v>292.5</v>
      </c>
    </row>
    <row r="72" customFormat="false" ht="15" hidden="false" customHeight="false" outlineLevel="0" collapsed="false">
      <c r="A72" s="10" t="n">
        <v>46097</v>
      </c>
      <c r="B72" s="11" t="str">
        <f aca="false">TEXT(A72,"ddd")</f>
        <v>Mon</v>
      </c>
      <c r="C72" s="12" t="n">
        <v>749</v>
      </c>
      <c r="D72" s="13" t="n">
        <f aca="false">C65</f>
        <v>889</v>
      </c>
      <c r="E72" s="13" t="n">
        <f aca="false">AVERAGE(C65:C71)</f>
        <v>594.428571428571</v>
      </c>
      <c r="F72" s="13" t="n">
        <f aca="false">$J$1*C71+(1-$J$1)*F71</f>
        <v>478.325192616871</v>
      </c>
      <c r="G72" s="13" t="n">
        <f aca="false">AVERAGE(C65,C58,C51,C44)</f>
        <v>854.5</v>
      </c>
    </row>
    <row r="73" customFormat="false" ht="15" hidden="false" customHeight="false" outlineLevel="0" collapsed="false">
      <c r="A73" s="15" t="n">
        <v>46098</v>
      </c>
      <c r="B73" s="16" t="str">
        <f aca="false">TEXT(A73,"ddd")</f>
        <v>Tue</v>
      </c>
      <c r="C73" s="17" t="n">
        <v>838</v>
      </c>
      <c r="D73" s="18" t="n">
        <f aca="false">C66</f>
        <v>744</v>
      </c>
      <c r="E73" s="18" t="n">
        <f aca="false">AVERAGE(C66:C72)</f>
        <v>574.428571428571</v>
      </c>
      <c r="F73" s="18" t="n">
        <f aca="false">$J$1*C72+(1-$J$1)*F72</f>
        <v>559.52763483181</v>
      </c>
      <c r="G73" s="18" t="n">
        <f aca="false">AVERAGE(C66,C59,C52,C45)</f>
        <v>715.25</v>
      </c>
    </row>
    <row r="74" customFormat="false" ht="15" hidden="false" customHeight="false" outlineLevel="0" collapsed="false">
      <c r="A74" s="10" t="n">
        <v>46099</v>
      </c>
      <c r="B74" s="11" t="str">
        <f aca="false">TEXT(A74,"ddd")</f>
        <v>Wed</v>
      </c>
      <c r="C74" s="12" t="n">
        <v>671</v>
      </c>
      <c r="D74" s="13" t="n">
        <f aca="false">C67</f>
        <v>653</v>
      </c>
      <c r="E74" s="13" t="n">
        <f aca="false">AVERAGE(C67:C73)</f>
        <v>587.857142857143</v>
      </c>
      <c r="F74" s="13" t="n">
        <f aca="false">$J$1*C73+(1-$J$1)*F73</f>
        <v>643.069344382267</v>
      </c>
      <c r="G74" s="13" t="n">
        <f aca="false">AVERAGE(C67,C60,C53,C46)</f>
        <v>607.25</v>
      </c>
    </row>
    <row r="75" customFormat="false" ht="15" hidden="false" customHeight="false" outlineLevel="0" collapsed="false">
      <c r="A75" s="15" t="n">
        <v>46100</v>
      </c>
      <c r="B75" s="16" t="str">
        <f aca="false">TEXT(A75,"ddd")</f>
        <v>Thu</v>
      </c>
      <c r="C75" s="17" t="n">
        <v>567</v>
      </c>
      <c r="D75" s="18" t="n">
        <f aca="false">C68</f>
        <v>558</v>
      </c>
      <c r="E75" s="18" t="n">
        <f aca="false">AVERAGE(C68:C74)</f>
        <v>590.428571428571</v>
      </c>
      <c r="F75" s="18" t="n">
        <f aca="false">$J$1*C74+(1-$J$1)*F74</f>
        <v>651.448541067587</v>
      </c>
      <c r="G75" s="18" t="n">
        <f aca="false">AVERAGE(C68,C61,C54,C47)</f>
        <v>589</v>
      </c>
    </row>
    <row r="76" customFormat="false" ht="15" hidden="false" customHeight="false" outlineLevel="0" collapsed="false">
      <c r="A76" s="10" t="n">
        <v>46101</v>
      </c>
      <c r="B76" s="11" t="str">
        <f aca="false">TEXT(A76,"ddd")</f>
        <v>Fri</v>
      </c>
      <c r="C76" s="12" t="n">
        <v>558</v>
      </c>
      <c r="D76" s="13" t="n">
        <f aca="false">C69</f>
        <v>610</v>
      </c>
      <c r="E76" s="13" t="n">
        <f aca="false">AVERAGE(C69:C75)</f>
        <v>591.714285714286</v>
      </c>
      <c r="F76" s="13" t="n">
        <f aca="false">$J$1*C75+(1-$J$1)*F75</f>
        <v>626.113978747311</v>
      </c>
      <c r="G76" s="13" t="n">
        <f aca="false">AVERAGE(C69,C62,C55,C48)</f>
        <v>586.25</v>
      </c>
    </row>
    <row r="77" customFormat="false" ht="15" hidden="false" customHeight="false" outlineLevel="0" collapsed="false">
      <c r="A77" s="15" t="n">
        <v>46102</v>
      </c>
      <c r="B77" s="16" t="str">
        <f aca="false">TEXT(A77,"ddd")</f>
        <v>Sat</v>
      </c>
      <c r="C77" s="17" t="n">
        <v>453</v>
      </c>
      <c r="D77" s="18" t="n">
        <f aca="false">C70</f>
        <v>386</v>
      </c>
      <c r="E77" s="18" t="n">
        <f aca="false">AVERAGE(C70:C76)</f>
        <v>584.285714285714</v>
      </c>
      <c r="F77" s="18" t="n">
        <f aca="false">$J$1*C76+(1-$J$1)*F76</f>
        <v>605.679785123118</v>
      </c>
      <c r="G77" s="18" t="n">
        <f aca="false">AVERAGE(C70,C63,C56,C49)</f>
        <v>364.75</v>
      </c>
    </row>
    <row r="78" customFormat="false" ht="15" hidden="false" customHeight="false" outlineLevel="0" collapsed="false">
      <c r="A78" s="10" t="n">
        <v>46103</v>
      </c>
      <c r="B78" s="11" t="str">
        <f aca="false">TEXT(A78,"ddd")</f>
        <v>Sun</v>
      </c>
      <c r="C78" s="12" t="n">
        <v>295</v>
      </c>
      <c r="D78" s="13" t="n">
        <f aca="false">C71</f>
        <v>321</v>
      </c>
      <c r="E78" s="13" t="n">
        <f aca="false">AVERAGE(C71:C77)</f>
        <v>593.857142857143</v>
      </c>
      <c r="F78" s="13" t="n">
        <f aca="false">$J$1*C77+(1-$J$1)*F77</f>
        <v>559.875849586182</v>
      </c>
      <c r="G78" s="13" t="n">
        <f aca="false">AVERAGE(C71,C64,C57,C50)</f>
        <v>298</v>
      </c>
    </row>
    <row r="79" customFormat="false" ht="15" hidden="false" customHeight="false" outlineLevel="0" collapsed="false">
      <c r="A79" s="15" t="n">
        <v>46104</v>
      </c>
      <c r="B79" s="16" t="str">
        <f aca="false">TEXT(A79,"ddd")</f>
        <v>Mon</v>
      </c>
      <c r="C79" s="17" t="n">
        <v>807</v>
      </c>
      <c r="D79" s="18" t="n">
        <f aca="false">C72</f>
        <v>749</v>
      </c>
      <c r="E79" s="18" t="n">
        <f aca="false">AVERAGE(C72:C78)</f>
        <v>590.142857142857</v>
      </c>
      <c r="F79" s="18" t="n">
        <f aca="false">$J$1*C78+(1-$J$1)*F78</f>
        <v>480.413094710328</v>
      </c>
      <c r="G79" s="18" t="n">
        <f aca="false">AVERAGE(C72,C65,C58,C51)</f>
        <v>825.75</v>
      </c>
    </row>
    <row r="80" customFormat="false" ht="15" hidden="false" customHeight="false" outlineLevel="0" collapsed="false">
      <c r="A80" s="10" t="n">
        <v>46105</v>
      </c>
      <c r="B80" s="11" t="str">
        <f aca="false">TEXT(A80,"ddd")</f>
        <v>Tue</v>
      </c>
      <c r="C80" s="12" t="n">
        <v>817</v>
      </c>
      <c r="D80" s="13" t="n">
        <f aca="false">C73</f>
        <v>838</v>
      </c>
      <c r="E80" s="13" t="n">
        <f aca="false">AVERAGE(C73:C79)</f>
        <v>598.428571428571</v>
      </c>
      <c r="F80" s="13" t="n">
        <f aca="false">$J$1*C79+(1-$J$1)*F79</f>
        <v>578.389166297229</v>
      </c>
      <c r="G80" s="13" t="n">
        <f aca="false">AVERAGE(C73,C66,C59,C52)</f>
        <v>769</v>
      </c>
    </row>
    <row r="81" customFormat="false" ht="15" hidden="false" customHeight="false" outlineLevel="0" collapsed="false">
      <c r="A81" s="15" t="n">
        <v>46106</v>
      </c>
      <c r="B81" s="16" t="str">
        <f aca="false">TEXT(A81,"ddd")</f>
        <v>Wed</v>
      </c>
      <c r="C81" s="17" t="n">
        <v>700</v>
      </c>
      <c r="D81" s="18" t="n">
        <f aca="false">C74</f>
        <v>671</v>
      </c>
      <c r="E81" s="18" t="n">
        <f aca="false">AVERAGE(C74:C80)</f>
        <v>595.428571428571</v>
      </c>
      <c r="F81" s="18" t="n">
        <f aca="false">$J$1*C80+(1-$J$1)*F80</f>
        <v>649.97241640806</v>
      </c>
      <c r="G81" s="18" t="n">
        <f aca="false">AVERAGE(C74,C67,C60,C53)</f>
        <v>622.5</v>
      </c>
    </row>
    <row r="82" customFormat="false" ht="15" hidden="false" customHeight="false" outlineLevel="0" collapsed="false">
      <c r="A82" s="10" t="n">
        <v>46107</v>
      </c>
      <c r="B82" s="11" t="str">
        <f aca="false">TEXT(A82,"ddd")</f>
        <v>Thu</v>
      </c>
      <c r="C82" s="12" t="n">
        <v>582</v>
      </c>
      <c r="D82" s="13" t="n">
        <f aca="false">C75</f>
        <v>567</v>
      </c>
      <c r="E82" s="13" t="n">
        <f aca="false">AVERAGE(C75:C81)</f>
        <v>599.571428571429</v>
      </c>
      <c r="F82" s="13" t="n">
        <f aca="false">$J$1*C81+(1-$J$1)*F81</f>
        <v>664.980691485642</v>
      </c>
      <c r="G82" s="13" t="n">
        <f aca="false">AVERAGE(C75,C68,C61,C54)</f>
        <v>577.25</v>
      </c>
    </row>
    <row r="83" customFormat="false" ht="15" hidden="false" customHeight="false" outlineLevel="0" collapsed="false">
      <c r="A83" s="15" t="n">
        <v>46108</v>
      </c>
      <c r="B83" s="16" t="str">
        <f aca="false">TEXT(A83,"ddd")</f>
        <v>Fri</v>
      </c>
      <c r="C83" s="17" t="n">
        <v>577</v>
      </c>
      <c r="D83" s="18" t="n">
        <f aca="false">C76</f>
        <v>558</v>
      </c>
      <c r="E83" s="18" t="n">
        <f aca="false">AVERAGE(C76:C82)</f>
        <v>601.714285714286</v>
      </c>
      <c r="F83" s="18" t="n">
        <f aca="false">$J$1*C82+(1-$J$1)*F82</f>
        <v>640.08648403995</v>
      </c>
      <c r="G83" s="18" t="n">
        <f aca="false">AVERAGE(C76,C69,C62,C55)</f>
        <v>586.25</v>
      </c>
    </row>
    <row r="84" customFormat="false" ht="15" hidden="false" customHeight="false" outlineLevel="0" collapsed="false">
      <c r="A84" s="10" t="n">
        <v>46109</v>
      </c>
      <c r="B84" s="11" t="str">
        <f aca="false">TEXT(A84,"ddd")</f>
        <v>Sat</v>
      </c>
      <c r="C84" s="12" t="n">
        <v>428</v>
      </c>
      <c r="D84" s="13" t="n">
        <f aca="false">C77</f>
        <v>453</v>
      </c>
      <c r="E84" s="13" t="n">
        <f aca="false">AVERAGE(C77:C83)</f>
        <v>604.428571428571</v>
      </c>
      <c r="F84" s="13" t="n">
        <f aca="false">$J$1*C83+(1-$J$1)*F83</f>
        <v>621.160538827965</v>
      </c>
      <c r="G84" s="13" t="n">
        <f aca="false">AVERAGE(C77,C70,C63,C56)</f>
        <v>398.75</v>
      </c>
    </row>
    <row r="85" customFormat="false" ht="15" hidden="false" customHeight="false" outlineLevel="0" collapsed="false">
      <c r="A85" s="15" t="n">
        <v>46110</v>
      </c>
      <c r="B85" s="16" t="str">
        <f aca="false">TEXT(A85,"ddd")</f>
        <v>Sun</v>
      </c>
      <c r="C85" s="17" t="n">
        <v>325</v>
      </c>
      <c r="D85" s="18" t="n">
        <f aca="false">C78</f>
        <v>295</v>
      </c>
      <c r="E85" s="18" t="n">
        <f aca="false">AVERAGE(C78:C84)</f>
        <v>600.857142857143</v>
      </c>
      <c r="F85" s="18" t="n">
        <f aca="false">$J$1*C84+(1-$J$1)*F84</f>
        <v>563.212377179575</v>
      </c>
      <c r="G85" s="18" t="n">
        <f aca="false">AVERAGE(C78,C71,C64,C57)</f>
        <v>291.25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4"/>
  </cols>
  <sheetData>
    <row r="1" customFormat="false" ht="17.35" hidden="false" customHeight="false" outlineLevel="0" collapsed="false">
      <c r="A1" s="19" t="s">
        <v>26</v>
      </c>
    </row>
    <row r="2" customFormat="false" ht="23.85" hidden="false" customHeight="true" outlineLevel="0" collapsed="false">
      <c r="A2" s="20" t="s">
        <v>27</v>
      </c>
      <c r="B2" s="20"/>
      <c r="C2" s="20"/>
      <c r="D2" s="20"/>
      <c r="E2" s="20"/>
      <c r="F2" s="20"/>
    </row>
    <row r="4" customFormat="false" ht="15" hidden="false" customHeight="false" outlineLevel="0" collapsed="false">
      <c r="A4" s="21" t="s">
        <v>28</v>
      </c>
      <c r="B4" s="21" t="s">
        <v>29</v>
      </c>
      <c r="C4" s="21" t="s">
        <v>30</v>
      </c>
      <c r="D4" s="21" t="s">
        <v>31</v>
      </c>
      <c r="E4" s="21" t="s">
        <v>32</v>
      </c>
    </row>
    <row r="5" customFormat="false" ht="15" hidden="false" customHeight="false" outlineLevel="0" collapsed="false">
      <c r="A5" s="16" t="s">
        <v>20</v>
      </c>
      <c r="B5" s="22" t="n">
        <f aca="false">SUMPRODUCT(ABS('Sample data &amp; methods'!$C$30:$C$85-'Sample data &amp; methods'!$D$30:$D$85))/SUM('Sample data &amp; methods'!$C$30:$C$85)</f>
        <v>0.0647651322601902</v>
      </c>
      <c r="C5" s="22" t="n">
        <f aca="false">SUMPRODUCT(ABS('Sample data &amp; methods'!$C$30:$C$85-'Sample data &amp; methods'!$D$30:$D$85)/'Sample data &amp; methods'!$C$30:$C$85)/(85-30+1)</f>
        <v>0.066877685941373</v>
      </c>
      <c r="D5" s="22" t="n">
        <f aca="false">SUMPRODUCT('Sample data &amp; methods'!$D$30:$D$85-'Sample data &amp; methods'!$C$30:$C$85)/SUM('Sample data &amp; methods'!$C$30:$C$85)</f>
        <v>-0.0183877749537168</v>
      </c>
      <c r="E5" s="23" t="str">
        <f aca="false">IF(B5=MIN($B$5:$B$8),"Best (lowest WAPE)","")</f>
        <v>Best (lowest WAPE)</v>
      </c>
    </row>
    <row r="6" customFormat="false" ht="15" hidden="false" customHeight="false" outlineLevel="0" collapsed="false">
      <c r="A6" s="16" t="s">
        <v>21</v>
      </c>
      <c r="B6" s="22" t="n">
        <f aca="false">SUMPRODUCT(ABS('Sample data &amp; methods'!$C$30:$C$85-'Sample data &amp; methods'!$E$30:$E$85))/SUM('Sample data &amp; methods'!$C$30:$C$85)</f>
        <v>0.252000376541467</v>
      </c>
      <c r="C6" s="22" t="n">
        <f aca="false">SUMPRODUCT(ABS('Sample data &amp; methods'!$C$30:$C$85-'Sample data &amp; methods'!$E$30:$E$85)/'Sample data &amp; methods'!$C$30:$C$85)/(85-30+1)</f>
        <v>0.308993367266279</v>
      </c>
      <c r="D6" s="22" t="n">
        <f aca="false">SUMPRODUCT('Sample data &amp; methods'!$E$30:$E$85-'Sample data &amp; methods'!$C$30:$C$85)/SUM('Sample data &amp; methods'!$C$30:$C$85)</f>
        <v>-0.00863804054992984</v>
      </c>
      <c r="E6" s="23" t="str">
        <f aca="false">IF(B6=MIN($B$5:$B$8),"Best (lowest WAPE)","")</f>
        <v/>
      </c>
    </row>
    <row r="7" customFormat="false" ht="15" hidden="false" customHeight="false" outlineLevel="0" collapsed="false">
      <c r="A7" s="16" t="s">
        <v>22</v>
      </c>
      <c r="B7" s="22" t="n">
        <f aca="false">SUMPRODUCT(ABS('Sample data &amp; methods'!$C$30:$C$85-'Sample data &amp; methods'!$F$30:$F$85))/SUM('Sample data &amp; methods'!$C$30:$C$85)</f>
        <v>0.276224105285658</v>
      </c>
      <c r="C7" s="22" t="n">
        <f aca="false">SUMPRODUCT(ABS('Sample data &amp; methods'!$C$30:$C$85-'Sample data &amp; methods'!$F$30:$F$85)/'Sample data &amp; methods'!$C$30:$C$85)/(85-30+1)</f>
        <v>0.321110419266608</v>
      </c>
      <c r="D7" s="22" t="n">
        <f aca="false">SUMPRODUCT('Sample data &amp; methods'!$F$30:$F$85-'Sample data &amp; methods'!$C$30:$C$85)/SUM('Sample data &amp; methods'!$C$30:$C$85)</f>
        <v>-0.00655601948329856</v>
      </c>
      <c r="E7" s="23" t="str">
        <f aca="false">IF(B7=MIN($B$5:$B$8),"Best (lowest WAPE)","")</f>
        <v/>
      </c>
    </row>
    <row r="8" customFormat="false" ht="15" hidden="false" customHeight="false" outlineLevel="0" collapsed="false">
      <c r="A8" s="16" t="s">
        <v>23</v>
      </c>
      <c r="B8" s="22" t="n">
        <f aca="false">SUMPRODUCT(ABS('Sample data &amp; methods'!$C$30:$C$85-'Sample data &amp; methods'!$G$30:$G$85))/SUM('Sample data &amp; methods'!$C$30:$C$85)</f>
        <v>0.0815526059807336</v>
      </c>
      <c r="C8" s="22" t="n">
        <f aca="false">SUMPRODUCT(ABS('Sample data &amp; methods'!$C$30:$C$85-'Sample data &amp; methods'!$G$30:$G$85)/'Sample data &amp; methods'!$C$30:$C$85)/(85-30+1)</f>
        <v>0.0799702510750154</v>
      </c>
      <c r="D8" s="22" t="n">
        <f aca="false">SUMPRODUCT('Sample data &amp; methods'!$G$30:$G$85-'Sample data &amp; methods'!$C$30:$C$85)/SUM('Sample data &amp; methods'!$C$30:$C$85)</f>
        <v>-0.0468166556842072</v>
      </c>
      <c r="E8" s="23" t="str">
        <f aca="false">IF(B8=MIN($B$5:$B$8),"Best (lowest WAPE)","")</f>
        <v/>
      </c>
    </row>
    <row r="10" customFormat="false" ht="15" hidden="false" customHeight="false" outlineLevel="0" collapsed="false">
      <c r="A10" s="24" t="s">
        <v>33</v>
      </c>
      <c r="B10" s="24"/>
      <c r="C10" s="24"/>
      <c r="D10" s="24"/>
      <c r="E10" s="24"/>
    </row>
  </sheetData>
  <mergeCells count="2">
    <mergeCell ref="A2:F2"/>
    <mergeCell ref="A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2026-05-23T14:40:10Z</dcterms:created>
  <dc:creator>openpyxl</dc:creator>
  <dc:description/>
  <dc:language>en-US</dc:language>
  <cp:lastModifiedBy/>
  <dcterms:modified xsi:type="dcterms:W3CDTF">2026-05-23T14:40:10Z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