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Coverage model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<sst xmlns="http://schemas.openxmlformats.org/spreadsheetml/2006/main" count="60" uniqueCount="60">
  <si>
    <t xml:space="preserve">ccplanning.net — Schedule coverage workbook</t>
  </si>
  <si>
    <t xml:space="preserve">Companion to the white paper: The Contact Centre Scheduling Masterclass</t>
  </si>
  <si>
    <t xml:space="preserve">What this is</t>
  </si>
  <si>
    <t xml:space="preserve">A live model that lays a set of shifts against an intraday requirement curve and shows, half-hour by half-hour, where the schedule is over, under, or on target — the over/under-staffing a roster designs in before the day even starts.</t>
  </si>
  <si>
    <t xml:space="preserve">How to use it</t>
  </si>
  <si>
    <t xml:space="preserve">1.  On the 'Coverage model' tab, the requirement curve (column C, blue) is the agents needed in each 30-minute interval. Replace it with your own.</t>
  </si>
  <si>
    <t xml:space="preserve">2.  The shift table (right) defines each shift: start, end (decimal hours, e.g. 17.5 = 5:30pm), and how many agents are on it. Edit freely — add or remove shifts.</t>
  </si>
  <si>
    <t xml:space="preserve">3.  The model sums the agents present in each interval, compares to the requirement, and flags over- and under-staffing. The summary box reports total over, total under, and a coverage score.</t>
  </si>
  <si>
    <t xml:space="preserve">The exercise</t>
  </si>
  <si>
    <t xml:space="preserve">Try to cut the evening under-staffing without ballooning the morning over-staffing — stagger a start time, or swap a full-time shift for two part-timers on the peak. That trade-off, made interval by interval, is the scheduling craft in miniature.</t>
  </si>
  <si>
    <t xml:space="preserve">Note: this models planned coverage vs requirement. It deliberately ignores breaks and same-day shrinkage — it shows the shape the roster designs in, not the achieved service on the day.</t>
  </si>
  <si>
    <t xml:space="preserve">More at ccplanning.net/resources/scheduling-whitepaper.html · CC-BY: free to use, share, adapt. Keep this credit line.</t>
  </si>
  <si>
    <t xml:space="preserve">Shift table</t>
  </si>
  <si>
    <t xml:space="preserve">Time</t>
  </si>
  <si>
    <t xml:space="preserve">Required</t>
  </si>
  <si>
    <t xml:space="preserve">Scheduled</t>
  </si>
  <si>
    <t xml:space="preserve">Over</t>
  </si>
  <si>
    <t xml:space="preserve">Under</t>
  </si>
  <si>
    <t xml:space="preserve">Shift</t>
  </si>
  <si>
    <t xml:space="preserve">Start</t>
  </si>
  <si>
    <t xml:space="preserve">End</t>
  </si>
  <si>
    <t xml:space="preserve">Agents</t>
  </si>
  <si>
    <t xml:space="preserve">08:00</t>
  </si>
  <si>
    <t xml:space="preserve">Early FT</t>
  </si>
  <si>
    <t xml:space="preserve">08:30</t>
  </si>
  <si>
    <t xml:space="preserve">Core FT</t>
  </si>
  <si>
    <t xml:space="preserve">09:00</t>
  </si>
  <si>
    <t xml:space="preserve">Mid FT</t>
  </si>
  <si>
    <t xml:space="preserve">09:30</t>
  </si>
  <si>
    <t xml:space="preserve">Late FT</t>
  </si>
  <si>
    <t xml:space="preserve">10:00</t>
  </si>
  <si>
    <t xml:space="preserve">AM part-time</t>
  </si>
  <si>
    <t xml:space="preserve">10:30</t>
  </si>
  <si>
    <t xml:space="preserve">PM part-time</t>
  </si>
  <si>
    <t xml:space="preserve">11:00</t>
  </si>
  <si>
    <t xml:space="preserve">11:30</t>
  </si>
  <si>
    <t xml:space="preserve">Total agents</t>
  </si>
  <si>
    <t xml:space="preserve">12:00</t>
  </si>
  <si>
    <t xml:space="preserve">12:30</t>
  </si>
  <si>
    <t xml:space="preserve">13:00</t>
  </si>
  <si>
    <t xml:space="preserve">13:30</t>
  </si>
  <si>
    <t xml:space="preserve">14:00</t>
  </si>
  <si>
    <t xml:space="preserve">14:30</t>
  </si>
  <si>
    <t xml:space="preserve">15:00</t>
  </si>
  <si>
    <t xml:space="preserve">15:30</t>
  </si>
  <si>
    <t xml:space="preserve">16:00</t>
  </si>
  <si>
    <t xml:space="preserve">16:30</t>
  </si>
  <si>
    <t xml:space="preserve">17:00</t>
  </si>
  <si>
    <t xml:space="preserve">17:30</t>
  </si>
  <si>
    <t xml:space="preserve">18:00</t>
  </si>
  <si>
    <t xml:space="preserve">18:30</t>
  </si>
  <si>
    <t xml:space="preserve">19:00</t>
  </si>
  <si>
    <t xml:space="preserve">19:30</t>
  </si>
  <si>
    <t xml:space="preserve">Totals</t>
  </si>
  <si>
    <t xml:space="preserve">Coverage summary</t>
  </si>
  <si>
    <t xml:space="preserve">Total over-staffing (agent-intervals)</t>
  </si>
  <si>
    <t xml:space="preserve">Total under-staffing (agent-intervals)</t>
  </si>
  <si>
    <t xml:space="preserve">Intervals under-staffed</t>
  </si>
  <si>
    <t xml:space="preserve">Coverage score (1 − under/required)</t>
  </si>
  <si>
    <t xml:space="preserve">Coverage score = share of required agent-intervals that were actually covered. Aim to lift it without inflating over-staffing.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</si>
</sst>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0"/>
    <numFmt numFmtId="167" formatCode="0.0%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5D4E7B"/>
      <name val="Arial"/>
      <family val="0"/>
      <charset val="1"/>
    </font>
    <font>
      <sz val="11"/>
      <color rgb="FF666666"/>
      <name val="Arial"/>
      <family val="0"/>
      <charset val="1"/>
    </font>
    <font>
      <b val="true"/>
      <sz val="12"/>
      <color rgb="FF5D4E7B"/>
      <name val="Arial"/>
      <family val="0"/>
      <charset val="1"/>
    </font>
    <font>
      <sz val="11"/>
      <color rgb="FF000000"/>
      <name val="Arial"/>
      <family val="0"/>
      <charset val="1"/>
    </font>
    <font>
      <sz val="10"/>
      <color rgb="FF666666"/>
      <name val="Arial"/>
      <family val="0"/>
      <charset val="1"/>
    </font>
    <font>
      <sz val="9"/>
      <color rgb="FF999999"/>
      <name val="Arial"/>
      <family val="0"/>
      <charset val="1"/>
    </font>
    <font>
      <b val="true"/>
      <sz val="11"/>
      <color rgb="FF5D4E7B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name val="Arial"/>
      <family val="0"/>
      <charset val="1"/>
    </font>
    <font>
      <sz val="8"/>
      <color rgb="FFBBBBBB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8A5410"/>
      <name val="Arial"/>
      <family val="0"/>
      <charset val="1"/>
    </font>
    <font>
      <b val="true"/>
      <sz val="11"/>
      <color rgb="FF9C1F23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1"/>
      <color rgb="FF2EAD49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5D4E7B"/>
        <bgColor rgb="FF6666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0D5DD"/>
      </left>
      <right style="thin">
        <color rgb="FFD0D5DD"/>
      </right>
      <top style="thin">
        <color rgb="FFD0D5DD"/>
      </top>
      <bottom style="thin">
        <color rgb="FFD0D5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5410"/>
      <rgbColor rgb="FF800080"/>
      <rgbColor rgb="FF008080"/>
      <rgbColor rgb="FFBBBBBB"/>
      <rgbColor rgb="FF878787"/>
      <rgbColor rgb="FF9999FF"/>
      <rgbColor rgb="FFBE4B48"/>
      <rgbColor rgb="FFFFFFCC"/>
      <rgbColor rgb="FFCCFFFF"/>
      <rgbColor rgb="FF660066"/>
      <rgbColor rgb="FFFF8080"/>
      <rgbColor rgb="FF0066CC"/>
      <rgbColor rgb="FFD0D5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C99"/>
      <rgbColor rgb="FF4A7EBB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2EAD49"/>
      <rgbColor rgb="FF003300"/>
      <rgbColor rgb="FF333300"/>
      <rgbColor rgb="FF9C1F23"/>
      <rgbColor rgb="FF993366"/>
      <rgbColor rgb="FF5D4E7B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</a:rPr>
              <a:t>Requirement vs scheduled coverage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'Coverage model'!C2</c:f>
              <c:strCache>
                <c:ptCount val="1"/>
                <c:pt idx="0">
                  <c:v>Required</c:v>
                </c:pt>
              </c:strCache>
            </c:strRef>
          </c:tx>
          <c:spPr>
            <a:solidFill>
              <a:srgbClr val="4A7EBB"/>
            </a:solidFill>
            <a:ln w="1260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'Coverage model'!$A$3:$A$26</c:f>
              <c:strCache>
                <c:ptCount val="24"/>
                <c:pt idx="0">
                  <c:v>08:00</c:v>
                </c:pt>
                <c:pt idx="1">
                  <c:v>08:30</c:v>
                </c:pt>
                <c:pt idx="2">
                  <c:v>09:00</c:v>
                </c:pt>
                <c:pt idx="3">
                  <c:v>09:30</c:v>
                </c:pt>
                <c:pt idx="4">
                  <c:v>10:00</c:v>
                </c:pt>
                <c:pt idx="5">
                  <c:v>10:30</c:v>
                </c:pt>
                <c:pt idx="6">
                  <c:v>11:00</c:v>
                </c:pt>
                <c:pt idx="7">
                  <c:v>11:30</c:v>
                </c:pt>
                <c:pt idx="8">
                  <c:v>12:00</c:v>
                </c:pt>
                <c:pt idx="9">
                  <c:v>12:30</c:v>
                </c:pt>
                <c:pt idx="10">
                  <c:v>13:00</c:v>
                </c:pt>
                <c:pt idx="11">
                  <c:v>13:30</c:v>
                </c:pt>
                <c:pt idx="12">
                  <c:v>14:00</c:v>
                </c:pt>
                <c:pt idx="13">
                  <c:v>14:30</c:v>
                </c:pt>
                <c:pt idx="14">
                  <c:v>15:00</c:v>
                </c:pt>
                <c:pt idx="15">
                  <c:v>15:30</c:v>
                </c:pt>
                <c:pt idx="16">
                  <c:v>16:00</c:v>
                </c:pt>
                <c:pt idx="17">
                  <c:v>16:30</c:v>
                </c:pt>
                <c:pt idx="18">
                  <c:v>17:00</c:v>
                </c:pt>
                <c:pt idx="19">
                  <c:v>17:30</c:v>
                </c:pt>
                <c:pt idx="20">
                  <c:v>18:00</c:v>
                </c:pt>
                <c:pt idx="21">
                  <c:v>18:30</c:v>
                </c:pt>
                <c:pt idx="22">
                  <c:v>19:00</c:v>
                </c:pt>
                <c:pt idx="23">
                  <c:v>19:30</c:v>
                </c:pt>
              </c:strCache>
            </c:strRef>
          </c:cat>
          <c:val>
            <c:numRef>
              <c:f>'Coverage model'!$C$3:$C$26</c:f>
              <c:numCache>
                <c:formatCode>0</c:formatCode>
                <c:ptCount val="24"/>
                <c:pt idx="0">
                  <c:v>7</c:v>
                </c:pt>
                <c:pt idx="1">
                  <c:v>9</c:v>
                </c:pt>
                <c:pt idx="2">
                  <c:v>12</c:v>
                </c:pt>
                <c:pt idx="3">
                  <c:v>16</c:v>
                </c:pt>
                <c:pt idx="4">
                  <c:v>20</c:v>
                </c:pt>
                <c:pt idx="5">
                  <c:v>23</c:v>
                </c:pt>
                <c:pt idx="6">
                  <c:v>25</c:v>
                </c:pt>
                <c:pt idx="7">
                  <c:v>24</c:v>
                </c:pt>
                <c:pt idx="8">
                  <c:v>22</c:v>
                </c:pt>
                <c:pt idx="9">
                  <c:v>19</c:v>
                </c:pt>
                <c:pt idx="10">
                  <c:v>16</c:v>
                </c:pt>
                <c:pt idx="11">
                  <c:v>15</c:v>
                </c:pt>
                <c:pt idx="12">
                  <c:v>16</c:v>
                </c:pt>
                <c:pt idx="13">
                  <c:v>18</c:v>
                </c:pt>
                <c:pt idx="14">
                  <c:v>21</c:v>
                </c:pt>
                <c:pt idx="15">
                  <c:v>24</c:v>
                </c:pt>
                <c:pt idx="16">
                  <c:v>27</c:v>
                </c:pt>
                <c:pt idx="17">
                  <c:v>29</c:v>
                </c:pt>
                <c:pt idx="18">
                  <c:v>28</c:v>
                </c:pt>
                <c:pt idx="19">
                  <c:v>25</c:v>
                </c:pt>
                <c:pt idx="20">
                  <c:v>21</c:v>
                </c:pt>
                <c:pt idx="21">
                  <c:v>16</c:v>
                </c:pt>
                <c:pt idx="22">
                  <c:v>11</c:v>
                </c:pt>
                <c:pt idx="23">
                  <c:v>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'Coverage model'!D2</c:f>
              <c:strCache>
                <c:ptCount val="1"/>
                <c:pt idx="0">
                  <c:v>Scheduled</c:v>
                </c:pt>
              </c:strCache>
            </c:strRef>
          </c:tx>
          <c:spPr>
            <a:solidFill>
              <a:srgbClr val="BE4B48"/>
            </a:solidFill>
            <a:ln w="1260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'Coverage model'!$A$3:$A$26</c:f>
              <c:strCache>
                <c:ptCount val="24"/>
                <c:pt idx="0">
                  <c:v>08:00</c:v>
                </c:pt>
                <c:pt idx="1">
                  <c:v>08:30</c:v>
                </c:pt>
                <c:pt idx="2">
                  <c:v>09:00</c:v>
                </c:pt>
                <c:pt idx="3">
                  <c:v>09:30</c:v>
                </c:pt>
                <c:pt idx="4">
                  <c:v>10:00</c:v>
                </c:pt>
                <c:pt idx="5">
                  <c:v>10:30</c:v>
                </c:pt>
                <c:pt idx="6">
                  <c:v>11:00</c:v>
                </c:pt>
                <c:pt idx="7">
                  <c:v>11:30</c:v>
                </c:pt>
                <c:pt idx="8">
                  <c:v>12:00</c:v>
                </c:pt>
                <c:pt idx="9">
                  <c:v>12:30</c:v>
                </c:pt>
                <c:pt idx="10">
                  <c:v>13:00</c:v>
                </c:pt>
                <c:pt idx="11">
                  <c:v>13:30</c:v>
                </c:pt>
                <c:pt idx="12">
                  <c:v>14:00</c:v>
                </c:pt>
                <c:pt idx="13">
                  <c:v>14:30</c:v>
                </c:pt>
                <c:pt idx="14">
                  <c:v>15:00</c:v>
                </c:pt>
                <c:pt idx="15">
                  <c:v>15:30</c:v>
                </c:pt>
                <c:pt idx="16">
                  <c:v>16:00</c:v>
                </c:pt>
                <c:pt idx="17">
                  <c:v>16:30</c:v>
                </c:pt>
                <c:pt idx="18">
                  <c:v>17:00</c:v>
                </c:pt>
                <c:pt idx="19">
                  <c:v>17:30</c:v>
                </c:pt>
                <c:pt idx="20">
                  <c:v>18:00</c:v>
                </c:pt>
                <c:pt idx="21">
                  <c:v>18:30</c:v>
                </c:pt>
                <c:pt idx="22">
                  <c:v>19:00</c:v>
                </c:pt>
                <c:pt idx="23">
                  <c:v>19:30</c:v>
                </c:pt>
              </c:strCache>
            </c:strRef>
          </c:cat>
          <c:val>
            <c:numRef>
              <c:f>'Coverage model'!$D$3:$D$26</c:f>
              <c:numCache>
                <c:formatCode>0</c:formatCode>
                <c:ptCount val="24"/>
                <c:pt idx="0">
                  <c:v>6</c:v>
                </c:pt>
                <c:pt idx="1">
                  <c:v>6</c:v>
                </c:pt>
                <c:pt idx="2">
                  <c:v>14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24</c:v>
                </c:pt>
                <c:pt idx="7">
                  <c:v>24</c:v>
                </c:pt>
                <c:pt idx="8">
                  <c:v>31</c:v>
                </c:pt>
                <c:pt idx="9">
                  <c:v>31</c:v>
                </c:pt>
                <c:pt idx="10">
                  <c:v>31</c:v>
                </c:pt>
                <c:pt idx="11">
                  <c:v>27</c:v>
                </c:pt>
                <c:pt idx="12">
                  <c:v>27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26</c:v>
                </c:pt>
                <c:pt idx="17">
                  <c:v>26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12</c:v>
                </c:pt>
                <c:pt idx="23">
                  <c:v>12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83721234"/>
        <c:axId val="96806937"/>
      </c:lineChart>
      <c:catAx>
        <c:axId val="8372123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Time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6806937"/>
        <c:crosses val="autoZero"/>
        <c:auto val="1"/>
        <c:lblAlgn val="ctr"/>
        <c:lblOffset val="100"/>
        <c:noMultiLvlLbl val="0"/>
      </c:catAx>
      <c:valAx>
        <c:axId val="9680693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Agents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3721234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11</xdr:row>
      <xdr:rowOff>0</xdr:rowOff>
    </xdr:from>
    <xdr:to>
      <xdr:col>17</xdr:col>
      <xdr:colOff>202680</xdr:colOff>
      <xdr:row>26</xdr:row>
      <xdr:rowOff>22320</xdr:rowOff>
    </xdr:to>
    <xdr:graphicFrame>
      <xdr:nvGraphicFramePr>
        <xdr:cNvPr id="1" name="Chart 1"/>
        <xdr:cNvGraphicFramePr/>
      </xdr:nvGraphicFramePr>
      <xdr:xfrm>
        <a:off x="4158720" y="2095560"/>
        <a:ext cx="6479640" cy="28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00"/>
  </cols>
  <sheetData>
    <row r="2" customFormat="false" ht="19.7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</row>
    <row r="6" customFormat="false" ht="39.55" hidden="false" customHeight="false" outlineLevel="0" collapsed="false">
      <c r="B6" s="4" t="s">
        <v>3</v>
      </c>
    </row>
    <row r="8" customFormat="false" ht="15" hidden="false" customHeight="false" outlineLevel="0" collapsed="false">
      <c r="B8" s="3" t="s">
        <v>4</v>
      </c>
    </row>
    <row r="9" customFormat="false" ht="26.85" hidden="false" customHeight="false" outlineLevel="0" collapsed="false">
      <c r="B9" s="4" t="s">
        <v>5</v>
      </c>
    </row>
    <row r="10" customFormat="false" ht="26.85" hidden="false" customHeight="false" outlineLevel="0" collapsed="false">
      <c r="B10" s="4" t="s">
        <v>6</v>
      </c>
    </row>
    <row r="11" customFormat="false" ht="26.85" hidden="false" customHeight="false" outlineLevel="0" collapsed="false">
      <c r="B11" s="4" t="s">
        <v>7</v>
      </c>
    </row>
    <row r="13" customFormat="false" ht="15" hidden="false" customHeight="false" outlineLevel="0" collapsed="false">
      <c r="B13" s="3" t="s">
        <v>8</v>
      </c>
    </row>
    <row r="14" customFormat="false" ht="39.55" hidden="false" customHeight="false" outlineLevel="0" collapsed="false">
      <c r="B14" s="4" t="s">
        <v>9</v>
      </c>
    </row>
    <row r="16" customFormat="false" ht="23.85" hidden="false" customHeight="false" outlineLevel="0" collapsed="false">
      <c r="B16" s="5" t="s">
        <v>10</v>
      </c>
    </row>
    <row r="18" customFormat="false" ht="15" hidden="false" customHeight="false" outlineLevel="0" collapsed="false">
      <c r="B18" s="6" t="s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true" outlineLevel="0" max="2" min="2" style="0" width="4"/>
    <col collapsed="false" customWidth="true" hidden="false" outlineLevel="0" max="4" min="3" style="0" width="12"/>
    <col collapsed="false" customWidth="true" hidden="false" outlineLevel="0" max="6" min="5" style="0" width="11"/>
    <col collapsed="false" customWidth="true" hidden="false" outlineLevel="0" max="7" min="7" style="0" width="3"/>
    <col collapsed="false" customWidth="true" hidden="false" outlineLevel="0" max="8" min="8" style="0" width="10"/>
    <col collapsed="false" customWidth="true" hidden="false" outlineLevel="0" max="11" min="9" style="0" width="9"/>
  </cols>
  <sheetData>
    <row r="1" customFormat="false" ht="15" hidden="false" customHeight="false" outlineLevel="0" collapsed="false">
      <c r="H1" s="7" t="s">
        <v>12</v>
      </c>
    </row>
    <row r="2" customFormat="false" ht="15" hidden="false" customHeight="false" outlineLevel="0" collapsed="false">
      <c r="A2" s="8" t="s">
        <v>13</v>
      </c>
      <c r="C2" s="8" t="s">
        <v>14</v>
      </c>
      <c r="D2" s="8" t="s">
        <v>15</v>
      </c>
      <c r="E2" s="8" t="s">
        <v>16</v>
      </c>
      <c r="F2" s="8" t="s">
        <v>17</v>
      </c>
      <c r="H2" s="9" t="s">
        <v>18</v>
      </c>
      <c r="I2" s="9" t="s">
        <v>19</v>
      </c>
      <c r="J2" s="9" t="s">
        <v>20</v>
      </c>
      <c r="K2" s="9" t="s">
        <v>21</v>
      </c>
    </row>
    <row r="3" customFormat="false" ht="15" hidden="false" customHeight="false" outlineLevel="0" collapsed="false">
      <c r="A3" s="10" t="s">
        <v>22</v>
      </c>
      <c r="B3" s="11" t="n">
        <v>8</v>
      </c>
      <c r="C3" s="12" t="n">
        <v>7</v>
      </c>
      <c r="D3" s="12" t="n">
        <f aca="false">SUMPRODUCT(($I$3:$I$8&lt;=B3)*($J$3:$J$8&gt;B3)*$K$3:$K$8)</f>
        <v>6</v>
      </c>
      <c r="E3" s="12" t="n">
        <f aca="false">MAX(D3-C3,0)</f>
        <v>0</v>
      </c>
      <c r="F3" s="12" t="n">
        <f aca="false">MAX(C3-D3,0)</f>
        <v>1</v>
      </c>
      <c r="H3" s="13" t="s">
        <v>23</v>
      </c>
      <c r="I3" s="14" t="n">
        <v>8</v>
      </c>
      <c r="J3" s="14" t="n">
        <v>16</v>
      </c>
      <c r="K3" s="15" t="n">
        <v>6</v>
      </c>
    </row>
    <row r="4" customFormat="false" ht="15" hidden="false" customHeight="false" outlineLevel="0" collapsed="false">
      <c r="A4" s="10" t="s">
        <v>24</v>
      </c>
      <c r="B4" s="11" t="n">
        <v>8.5</v>
      </c>
      <c r="C4" s="12" t="n">
        <v>9</v>
      </c>
      <c r="D4" s="12" t="n">
        <f aca="false">SUMPRODUCT(($I$3:$I$8&lt;=B4)*($J$3:$J$8&gt;B4)*$K$3:$K$8)</f>
        <v>6</v>
      </c>
      <c r="E4" s="12" t="n">
        <f aca="false">MAX(D4-C4,0)</f>
        <v>0</v>
      </c>
      <c r="F4" s="12" t="n">
        <f aca="false">MAX(C4-D4,0)</f>
        <v>3</v>
      </c>
      <c r="H4" s="13" t="s">
        <v>25</v>
      </c>
      <c r="I4" s="14" t="n">
        <v>9</v>
      </c>
      <c r="J4" s="14" t="n">
        <v>17</v>
      </c>
      <c r="K4" s="15" t="n">
        <v>8</v>
      </c>
    </row>
    <row r="5" customFormat="false" ht="15" hidden="false" customHeight="false" outlineLevel="0" collapsed="false">
      <c r="A5" s="10" t="s">
        <v>26</v>
      </c>
      <c r="B5" s="11" t="n">
        <v>9</v>
      </c>
      <c r="C5" s="12" t="n">
        <v>12</v>
      </c>
      <c r="D5" s="12" t="n">
        <f aca="false">SUMPRODUCT(($I$3:$I$8&lt;=B5)*($J$3:$J$8&gt;B5)*$K$3:$K$8)</f>
        <v>14</v>
      </c>
      <c r="E5" s="12" t="n">
        <f aca="false">MAX(D5-C5,0)</f>
        <v>2</v>
      </c>
      <c r="F5" s="12" t="n">
        <f aca="false">MAX(C5-D5,0)</f>
        <v>0</v>
      </c>
      <c r="H5" s="13" t="s">
        <v>27</v>
      </c>
      <c r="I5" s="14" t="n">
        <v>11</v>
      </c>
      <c r="J5" s="14" t="n">
        <v>19</v>
      </c>
      <c r="K5" s="15" t="n">
        <v>6</v>
      </c>
    </row>
    <row r="6" customFormat="false" ht="15" hidden="false" customHeight="false" outlineLevel="0" collapsed="false">
      <c r="A6" s="10" t="s">
        <v>28</v>
      </c>
      <c r="B6" s="11" t="n">
        <v>9.5</v>
      </c>
      <c r="C6" s="12" t="n">
        <v>16</v>
      </c>
      <c r="D6" s="12" t="n">
        <f aca="false">SUMPRODUCT(($I$3:$I$8&lt;=B6)*($J$3:$J$8&gt;B6)*$K$3:$K$8)</f>
        <v>18</v>
      </c>
      <c r="E6" s="12" t="n">
        <f aca="false">MAX(D6-C6,0)</f>
        <v>2</v>
      </c>
      <c r="F6" s="12" t="n">
        <f aca="false">MAX(C6-D6,0)</f>
        <v>0</v>
      </c>
      <c r="H6" s="13" t="s">
        <v>29</v>
      </c>
      <c r="I6" s="14" t="n">
        <v>12</v>
      </c>
      <c r="J6" s="14" t="n">
        <v>20</v>
      </c>
      <c r="K6" s="15" t="n">
        <v>7</v>
      </c>
    </row>
    <row r="7" customFormat="false" ht="15" hidden="false" customHeight="false" outlineLevel="0" collapsed="false">
      <c r="A7" s="10" t="s">
        <v>30</v>
      </c>
      <c r="B7" s="11" t="n">
        <v>10</v>
      </c>
      <c r="C7" s="12" t="n">
        <v>20</v>
      </c>
      <c r="D7" s="12" t="n">
        <f aca="false">SUMPRODUCT(($I$3:$I$8&lt;=B7)*($J$3:$J$8&gt;B7)*$K$3:$K$8)</f>
        <v>18</v>
      </c>
      <c r="E7" s="12" t="n">
        <f aca="false">MAX(D7-C7,0)</f>
        <v>0</v>
      </c>
      <c r="F7" s="12" t="n">
        <f aca="false">MAX(C7-D7,0)</f>
        <v>2</v>
      </c>
      <c r="H7" s="13" t="s">
        <v>31</v>
      </c>
      <c r="I7" s="14" t="n">
        <v>9.5</v>
      </c>
      <c r="J7" s="14" t="n">
        <v>13.5</v>
      </c>
      <c r="K7" s="15" t="n">
        <v>4</v>
      </c>
    </row>
    <row r="8" customFormat="false" ht="15" hidden="false" customHeight="false" outlineLevel="0" collapsed="false">
      <c r="A8" s="10" t="s">
        <v>32</v>
      </c>
      <c r="B8" s="11" t="n">
        <v>10.5</v>
      </c>
      <c r="C8" s="12" t="n">
        <v>23</v>
      </c>
      <c r="D8" s="12" t="n">
        <f aca="false">SUMPRODUCT(($I$3:$I$8&lt;=B8)*($J$3:$J$8&gt;B8)*$K$3:$K$8)</f>
        <v>18</v>
      </c>
      <c r="E8" s="12" t="n">
        <f aca="false">MAX(D8-C8,0)</f>
        <v>0</v>
      </c>
      <c r="F8" s="12" t="n">
        <f aca="false">MAX(C8-D8,0)</f>
        <v>5</v>
      </c>
      <c r="H8" s="13" t="s">
        <v>33</v>
      </c>
      <c r="I8" s="14" t="n">
        <v>16</v>
      </c>
      <c r="J8" s="14" t="n">
        <v>20</v>
      </c>
      <c r="K8" s="15" t="n">
        <v>5</v>
      </c>
    </row>
    <row r="9" customFormat="false" ht="15" hidden="false" customHeight="false" outlineLevel="0" collapsed="false">
      <c r="A9" s="10" t="s">
        <v>34</v>
      </c>
      <c r="B9" s="11" t="n">
        <v>11</v>
      </c>
      <c r="C9" s="12" t="n">
        <v>25</v>
      </c>
      <c r="D9" s="12" t="n">
        <f aca="false">SUMPRODUCT(($I$3:$I$8&lt;=B9)*($J$3:$J$8&gt;B9)*$K$3:$K$8)</f>
        <v>24</v>
      </c>
      <c r="E9" s="12" t="n">
        <f aca="false">MAX(D9-C9,0)</f>
        <v>0</v>
      </c>
      <c r="F9" s="12" t="n">
        <f aca="false">MAX(C9-D9,0)</f>
        <v>1</v>
      </c>
    </row>
    <row r="10" customFormat="false" ht="15" hidden="false" customHeight="false" outlineLevel="0" collapsed="false">
      <c r="A10" s="10" t="s">
        <v>35</v>
      </c>
      <c r="B10" s="11" t="n">
        <v>11.5</v>
      </c>
      <c r="C10" s="12" t="n">
        <v>24</v>
      </c>
      <c r="D10" s="12" t="n">
        <f aca="false">SUMPRODUCT(($I$3:$I$8&lt;=B10)*($J$3:$J$8&gt;B10)*$K$3:$K$8)</f>
        <v>24</v>
      </c>
      <c r="E10" s="12" t="n">
        <f aca="false">MAX(D10-C10,0)</f>
        <v>0</v>
      </c>
      <c r="F10" s="12" t="n">
        <f aca="false">MAX(C10-D10,0)</f>
        <v>0</v>
      </c>
      <c r="H10" s="16" t="s">
        <v>36</v>
      </c>
      <c r="K10" s="16" t="n">
        <f aca="false">SUM(K3:K8)</f>
        <v>36</v>
      </c>
    </row>
    <row r="11" customFormat="false" ht="15" hidden="false" customHeight="false" outlineLevel="0" collapsed="false">
      <c r="A11" s="10" t="s">
        <v>37</v>
      </c>
      <c r="B11" s="11" t="n">
        <v>12</v>
      </c>
      <c r="C11" s="12" t="n">
        <v>22</v>
      </c>
      <c r="D11" s="12" t="n">
        <f aca="false">SUMPRODUCT(($I$3:$I$8&lt;=B11)*($J$3:$J$8&gt;B11)*$K$3:$K$8)</f>
        <v>31</v>
      </c>
      <c r="E11" s="12" t="n">
        <f aca="false">MAX(D11-C11,0)</f>
        <v>9</v>
      </c>
      <c r="F11" s="12" t="n">
        <f aca="false">MAX(C11-D11,0)</f>
        <v>0</v>
      </c>
    </row>
    <row r="12" customFormat="false" ht="15" hidden="false" customHeight="false" outlineLevel="0" collapsed="false">
      <c r="A12" s="10" t="s">
        <v>38</v>
      </c>
      <c r="B12" s="11" t="n">
        <v>12.5</v>
      </c>
      <c r="C12" s="12" t="n">
        <v>19</v>
      </c>
      <c r="D12" s="12" t="n">
        <f aca="false">SUMPRODUCT(($I$3:$I$8&lt;=B12)*($J$3:$J$8&gt;B12)*$K$3:$K$8)</f>
        <v>31</v>
      </c>
      <c r="E12" s="12" t="n">
        <f aca="false">MAX(D12-C12,0)</f>
        <v>12</v>
      </c>
      <c r="F12" s="12" t="n">
        <f aca="false">MAX(C12-D12,0)</f>
        <v>0</v>
      </c>
    </row>
    <row r="13" customFormat="false" ht="15" hidden="false" customHeight="false" outlineLevel="0" collapsed="false">
      <c r="A13" s="10" t="s">
        <v>39</v>
      </c>
      <c r="B13" s="11" t="n">
        <v>13</v>
      </c>
      <c r="C13" s="12" t="n">
        <v>16</v>
      </c>
      <c r="D13" s="12" t="n">
        <f aca="false">SUMPRODUCT(($I$3:$I$8&lt;=B13)*($J$3:$J$8&gt;B13)*$K$3:$K$8)</f>
        <v>31</v>
      </c>
      <c r="E13" s="12" t="n">
        <f aca="false">MAX(D13-C13,0)</f>
        <v>15</v>
      </c>
      <c r="F13" s="12" t="n">
        <f aca="false">MAX(C13-D13,0)</f>
        <v>0</v>
      </c>
    </row>
    <row r="14" customFormat="false" ht="15" hidden="false" customHeight="false" outlineLevel="0" collapsed="false">
      <c r="A14" s="10" t="s">
        <v>40</v>
      </c>
      <c r="B14" s="11" t="n">
        <v>13.5</v>
      </c>
      <c r="C14" s="12" t="n">
        <v>15</v>
      </c>
      <c r="D14" s="12" t="n">
        <f aca="false">SUMPRODUCT(($I$3:$I$8&lt;=B14)*($J$3:$J$8&gt;B14)*$K$3:$K$8)</f>
        <v>27</v>
      </c>
      <c r="E14" s="12" t="n">
        <f aca="false">MAX(D14-C14,0)</f>
        <v>12</v>
      </c>
      <c r="F14" s="12" t="n">
        <f aca="false">MAX(C14-D14,0)</f>
        <v>0</v>
      </c>
    </row>
    <row r="15" customFormat="false" ht="15" hidden="false" customHeight="false" outlineLevel="0" collapsed="false">
      <c r="A15" s="10" t="s">
        <v>41</v>
      </c>
      <c r="B15" s="11" t="n">
        <v>14</v>
      </c>
      <c r="C15" s="12" t="n">
        <v>16</v>
      </c>
      <c r="D15" s="12" t="n">
        <f aca="false">SUMPRODUCT(($I$3:$I$8&lt;=B15)*($J$3:$J$8&gt;B15)*$K$3:$K$8)</f>
        <v>27</v>
      </c>
      <c r="E15" s="12" t="n">
        <f aca="false">MAX(D15-C15,0)</f>
        <v>11</v>
      </c>
      <c r="F15" s="12" t="n">
        <f aca="false">MAX(C15-D15,0)</f>
        <v>0</v>
      </c>
    </row>
    <row r="16" customFormat="false" ht="15" hidden="false" customHeight="false" outlineLevel="0" collapsed="false">
      <c r="A16" s="10" t="s">
        <v>42</v>
      </c>
      <c r="B16" s="11" t="n">
        <v>14.5</v>
      </c>
      <c r="C16" s="12" t="n">
        <v>18</v>
      </c>
      <c r="D16" s="12" t="n">
        <f aca="false">SUMPRODUCT(($I$3:$I$8&lt;=B16)*($J$3:$J$8&gt;B16)*$K$3:$K$8)</f>
        <v>27</v>
      </c>
      <c r="E16" s="12" t="n">
        <f aca="false">MAX(D16-C16,0)</f>
        <v>9</v>
      </c>
      <c r="F16" s="12" t="n">
        <f aca="false">MAX(C16-D16,0)</f>
        <v>0</v>
      </c>
    </row>
    <row r="17" customFormat="false" ht="15" hidden="false" customHeight="false" outlineLevel="0" collapsed="false">
      <c r="A17" s="10" t="s">
        <v>43</v>
      </c>
      <c r="B17" s="11" t="n">
        <v>15</v>
      </c>
      <c r="C17" s="12" t="n">
        <v>21</v>
      </c>
      <c r="D17" s="12" t="n">
        <f aca="false">SUMPRODUCT(($I$3:$I$8&lt;=B17)*($J$3:$J$8&gt;B17)*$K$3:$K$8)</f>
        <v>27</v>
      </c>
      <c r="E17" s="12" t="n">
        <f aca="false">MAX(D17-C17,0)</f>
        <v>6</v>
      </c>
      <c r="F17" s="12" t="n">
        <f aca="false">MAX(C17-D17,0)</f>
        <v>0</v>
      </c>
    </row>
    <row r="18" customFormat="false" ht="15" hidden="false" customHeight="false" outlineLevel="0" collapsed="false">
      <c r="A18" s="10" t="s">
        <v>44</v>
      </c>
      <c r="B18" s="11" t="n">
        <v>15.5</v>
      </c>
      <c r="C18" s="12" t="n">
        <v>24</v>
      </c>
      <c r="D18" s="12" t="n">
        <f aca="false">SUMPRODUCT(($I$3:$I$8&lt;=B18)*($J$3:$J$8&gt;B18)*$K$3:$K$8)</f>
        <v>27</v>
      </c>
      <c r="E18" s="12" t="n">
        <f aca="false">MAX(D18-C18,0)</f>
        <v>3</v>
      </c>
      <c r="F18" s="12" t="n">
        <f aca="false">MAX(C18-D18,0)</f>
        <v>0</v>
      </c>
    </row>
    <row r="19" customFormat="false" ht="15" hidden="false" customHeight="false" outlineLevel="0" collapsed="false">
      <c r="A19" s="10" t="s">
        <v>45</v>
      </c>
      <c r="B19" s="11" t="n">
        <v>16</v>
      </c>
      <c r="C19" s="12" t="n">
        <v>27</v>
      </c>
      <c r="D19" s="12" t="n">
        <f aca="false">SUMPRODUCT(($I$3:$I$8&lt;=B19)*($J$3:$J$8&gt;B19)*$K$3:$K$8)</f>
        <v>26</v>
      </c>
      <c r="E19" s="12" t="n">
        <f aca="false">MAX(D19-C19,0)</f>
        <v>0</v>
      </c>
      <c r="F19" s="12" t="n">
        <f aca="false">MAX(C19-D19,0)</f>
        <v>1</v>
      </c>
    </row>
    <row r="20" customFormat="false" ht="15" hidden="false" customHeight="false" outlineLevel="0" collapsed="false">
      <c r="A20" s="10" t="s">
        <v>46</v>
      </c>
      <c r="B20" s="11" t="n">
        <v>16.5</v>
      </c>
      <c r="C20" s="12" t="n">
        <v>29</v>
      </c>
      <c r="D20" s="12" t="n">
        <f aca="false">SUMPRODUCT(($I$3:$I$8&lt;=B20)*($J$3:$J$8&gt;B20)*$K$3:$K$8)</f>
        <v>26</v>
      </c>
      <c r="E20" s="12" t="n">
        <f aca="false">MAX(D20-C20,0)</f>
        <v>0</v>
      </c>
      <c r="F20" s="12" t="n">
        <f aca="false">MAX(C20-D20,0)</f>
        <v>3</v>
      </c>
    </row>
    <row r="21" customFormat="false" ht="15" hidden="false" customHeight="false" outlineLevel="0" collapsed="false">
      <c r="A21" s="10" t="s">
        <v>47</v>
      </c>
      <c r="B21" s="11" t="n">
        <v>17</v>
      </c>
      <c r="C21" s="12" t="n">
        <v>28</v>
      </c>
      <c r="D21" s="12" t="n">
        <f aca="false">SUMPRODUCT(($I$3:$I$8&lt;=B21)*($J$3:$J$8&gt;B21)*$K$3:$K$8)</f>
        <v>18</v>
      </c>
      <c r="E21" s="12" t="n">
        <f aca="false">MAX(D21-C21,0)</f>
        <v>0</v>
      </c>
      <c r="F21" s="12" t="n">
        <f aca="false">MAX(C21-D21,0)</f>
        <v>10</v>
      </c>
    </row>
    <row r="22" customFormat="false" ht="15" hidden="false" customHeight="false" outlineLevel="0" collapsed="false">
      <c r="A22" s="10" t="s">
        <v>48</v>
      </c>
      <c r="B22" s="11" t="n">
        <v>17.5</v>
      </c>
      <c r="C22" s="12" t="n">
        <v>25</v>
      </c>
      <c r="D22" s="12" t="n">
        <f aca="false">SUMPRODUCT(($I$3:$I$8&lt;=B22)*($J$3:$J$8&gt;B22)*$K$3:$K$8)</f>
        <v>18</v>
      </c>
      <c r="E22" s="12" t="n">
        <f aca="false">MAX(D22-C22,0)</f>
        <v>0</v>
      </c>
      <c r="F22" s="12" t="n">
        <f aca="false">MAX(C22-D22,0)</f>
        <v>7</v>
      </c>
    </row>
    <row r="23" customFormat="false" ht="15" hidden="false" customHeight="false" outlineLevel="0" collapsed="false">
      <c r="A23" s="10" t="s">
        <v>49</v>
      </c>
      <c r="B23" s="11" t="n">
        <v>18</v>
      </c>
      <c r="C23" s="12" t="n">
        <v>21</v>
      </c>
      <c r="D23" s="12" t="n">
        <f aca="false">SUMPRODUCT(($I$3:$I$8&lt;=B23)*($J$3:$J$8&gt;B23)*$K$3:$K$8)</f>
        <v>18</v>
      </c>
      <c r="E23" s="12" t="n">
        <f aca="false">MAX(D23-C23,0)</f>
        <v>0</v>
      </c>
      <c r="F23" s="12" t="n">
        <f aca="false">MAX(C23-D23,0)</f>
        <v>3</v>
      </c>
    </row>
    <row r="24" customFormat="false" ht="15" hidden="false" customHeight="false" outlineLevel="0" collapsed="false">
      <c r="A24" s="10" t="s">
        <v>50</v>
      </c>
      <c r="B24" s="11" t="n">
        <v>18.5</v>
      </c>
      <c r="C24" s="12" t="n">
        <v>16</v>
      </c>
      <c r="D24" s="12" t="n">
        <f aca="false">SUMPRODUCT(($I$3:$I$8&lt;=B24)*($J$3:$J$8&gt;B24)*$K$3:$K$8)</f>
        <v>18</v>
      </c>
      <c r="E24" s="12" t="n">
        <f aca="false">MAX(D24-C24,0)</f>
        <v>2</v>
      </c>
      <c r="F24" s="12" t="n">
        <f aca="false">MAX(C24-D24,0)</f>
        <v>0</v>
      </c>
    </row>
    <row r="25" customFormat="false" ht="15" hidden="false" customHeight="false" outlineLevel="0" collapsed="false">
      <c r="A25" s="10" t="s">
        <v>51</v>
      </c>
      <c r="B25" s="11" t="n">
        <v>19</v>
      </c>
      <c r="C25" s="12" t="n">
        <v>11</v>
      </c>
      <c r="D25" s="12" t="n">
        <f aca="false">SUMPRODUCT(($I$3:$I$8&lt;=B25)*($J$3:$J$8&gt;B25)*$K$3:$K$8)</f>
        <v>12</v>
      </c>
      <c r="E25" s="12" t="n">
        <f aca="false">MAX(D25-C25,0)</f>
        <v>1</v>
      </c>
      <c r="F25" s="12" t="n">
        <f aca="false">MAX(C25-D25,0)</f>
        <v>0</v>
      </c>
    </row>
    <row r="26" customFormat="false" ht="15" hidden="false" customHeight="false" outlineLevel="0" collapsed="false">
      <c r="A26" s="10" t="s">
        <v>52</v>
      </c>
      <c r="B26" s="11" t="n">
        <v>19.5</v>
      </c>
      <c r="C26" s="12" t="n">
        <v>7</v>
      </c>
      <c r="D26" s="12" t="n">
        <f aca="false">SUMPRODUCT(($I$3:$I$8&lt;=B26)*($J$3:$J$8&gt;B26)*$K$3:$K$8)</f>
        <v>12</v>
      </c>
      <c r="E26" s="12" t="n">
        <f aca="false">MAX(D26-C26,0)</f>
        <v>5</v>
      </c>
      <c r="F26" s="12" t="n">
        <f aca="false">MAX(C26-D26,0)</f>
        <v>0</v>
      </c>
    </row>
    <row r="28" customFormat="false" ht="15" hidden="false" customHeight="false" outlineLevel="0" collapsed="false">
      <c r="A28" s="16" t="s">
        <v>53</v>
      </c>
      <c r="C28" s="17" t="n">
        <f aca="false">SUM(C3:C26)</f>
        <v>451</v>
      </c>
      <c r="D28" s="17" t="n">
        <f aca="false">SUM(D3:D26)</f>
        <v>504</v>
      </c>
      <c r="E28" s="17" t="n">
        <f aca="false">SUM(E3:E26)</f>
        <v>89</v>
      </c>
      <c r="F28" s="17" t="n">
        <f aca="false">SUM(F3:F26)</f>
        <v>36</v>
      </c>
    </row>
    <row r="30" customFormat="false" ht="15" hidden="false" customHeight="false" outlineLevel="0" collapsed="false">
      <c r="A30" s="18" t="s">
        <v>54</v>
      </c>
    </row>
    <row r="31" customFormat="false" ht="15" hidden="false" customHeight="false" outlineLevel="0" collapsed="false">
      <c r="A31" s="13" t="s">
        <v>55</v>
      </c>
      <c r="D31" s="19" t="n">
        <f aca="false">E28</f>
        <v>89</v>
      </c>
    </row>
    <row r="32" customFormat="false" ht="15" hidden="false" customHeight="false" outlineLevel="0" collapsed="false">
      <c r="A32" s="13" t="s">
        <v>56</v>
      </c>
      <c r="D32" s="20" t="n">
        <f aca="false">F28</f>
        <v>36</v>
      </c>
    </row>
    <row r="33" customFormat="false" ht="15" hidden="false" customHeight="false" outlineLevel="0" collapsed="false">
      <c r="A33" s="13" t="s">
        <v>57</v>
      </c>
      <c r="D33" s="21" t="n">
        <f aca="false">COUNTIF(F3:F26,"&gt;0")</f>
        <v>10</v>
      </c>
    </row>
    <row r="34" customFormat="false" ht="15" hidden="false" customHeight="false" outlineLevel="0" collapsed="false">
      <c r="A34" s="13" t="s">
        <v>58</v>
      </c>
      <c r="D34" s="22" t="n">
        <f aca="false">1-F28/C28</f>
        <v>0.920177383592018</v>
      </c>
    </row>
    <row r="35" customFormat="false" ht="15" hidden="false" customHeight="false" outlineLevel="0" collapsed="false">
      <c r="A35" s="23" t="s">
        <v>59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2026-05-23T15:05:26Z</dcterms:created>
  <dc:creator>openpyxl</dc:creator>
  <dc:description/>
  <dc:language>en-US</dc:language>
  <cp:lastModifiedBy/>
  <dcterms:modified xsi:type="dcterms:W3CDTF">2026-05-23T15:05:26Z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