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rlang C" sheetId="1" state="visible" r:id="rId1"/>
    <sheet xmlns:r="http://schemas.openxmlformats.org/officeDocument/2006/relationships" name="Erlang A" sheetId="2" state="visible" r:id="rId2"/>
    <sheet xmlns:r="http://schemas.openxmlformats.org/officeDocument/2006/relationships" name="Erlang X" sheetId="3" state="visible" r:id="rId3"/>
    <sheet xmlns:r="http://schemas.openxmlformats.org/officeDocument/2006/relationships" name="Read me" sheetId="4" state="visible" r:id="rId4"/>
  </sheets>
  <definedNames/>
  <calcPr calcId="124519" fullCalcOnLoad="1" refMode="A1" iterate="1" iterateCount="300" iterateDelta="1e-08"/>
</workbook>
</file>

<file path=xl/styles.xml><?xml version="1.0" encoding="utf-8"?>
<styleSheet xmlns="http://schemas.openxmlformats.org/spreadsheetml/2006/main">
  <numFmts count="3">
    <numFmt numFmtId="164" formatCode="0.0%"/>
    <numFmt numFmtId="165" formatCode="0.0000"/>
    <numFmt numFmtId="166" formatCode="0.0000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7365D"/>
      <sz val="14"/>
    </font>
    <font>
      <name val="Arial"/>
      <charset val="1"/>
      <family val="0"/>
      <i val="1"/>
      <color rgb="FF808080"/>
      <sz val="11"/>
    </font>
    <font>
      <name val="Arial"/>
      <charset val="1"/>
      <family val="0"/>
      <b val="1"/>
      <color rgb="FF17365D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8000"/>
      <sz val="11"/>
    </font>
    <font>
      <name val="Arial"/>
      <charset val="1"/>
      <family val="0"/>
      <color rgb="FF404040"/>
      <sz val="11"/>
    </font>
    <font>
      <b val="1"/>
    </font>
    <font>
      <i val="1"/>
      <sz val="9"/>
    </font>
  </fonts>
  <fills count="5">
    <fill>
      <patternFill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CE6F1"/>
        <bgColor rgb="FFCCFFFF"/>
      </patternFill>
    </fill>
    <fill>
      <patternFill patternType="solid">
        <fgColor rgb="FF17365D"/>
        <bgColor rgb="FF333399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2" borderId="1" applyAlignment="1" pivotButton="0" quotePrefix="0" xfId="0">
      <alignment horizontal="general" vertical="bottom"/>
    </xf>
    <xf numFmtId="1" fontId="7" fillId="3" borderId="0" applyAlignment="1" pivotButton="0" quotePrefix="0" xfId="0">
      <alignment horizontal="general" vertical="bottom"/>
    </xf>
    <xf numFmtId="164" fontId="9" fillId="3" borderId="0" applyAlignment="1" pivotButton="0" quotePrefix="0" xfId="0">
      <alignment horizontal="general" vertical="bottom"/>
    </xf>
    <xf numFmtId="2" fontId="9" fillId="0" borderId="0" applyAlignment="1" pivotButton="0" quotePrefix="0" xfId="0">
      <alignment horizontal="general" vertical="bottom"/>
    </xf>
    <xf numFmtId="164" fontId="8" fillId="2" borderId="1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center" vertical="bottom" wrapText="1"/>
    </xf>
    <xf numFmtId="0" fontId="11" fillId="0" borderId="0" applyAlignment="1" pivotButton="0" quotePrefix="0" xfId="0">
      <alignment horizontal="general" vertical="bottom"/>
    </xf>
    <xf numFmtId="10" fontId="7" fillId="3" borderId="0" applyAlignment="1" pivotButton="0" quotePrefix="0" xfId="0">
      <alignment horizontal="general" vertical="bottom"/>
    </xf>
    <xf numFmtId="10" fontId="9" fillId="0" borderId="0" applyAlignment="1" pivotButton="0" quotePrefix="0" xfId="0">
      <alignment horizontal="general" vertical="bottom"/>
    </xf>
    <xf numFmtId="11" fontId="9" fillId="0" borderId="0" applyAlignment="1" pivotButton="0" quotePrefix="0" xfId="0">
      <alignment horizontal="general" vertical="bottom"/>
    </xf>
    <xf numFmtId="166" fontId="7" fillId="3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2" borderId="1" applyAlignment="1" pivotButton="0" quotePrefix="0" xfId="0">
      <alignment horizontal="general" vertical="bottom"/>
    </xf>
    <xf numFmtId="1" fontId="7" fillId="3" borderId="0" applyAlignment="1" pivotButton="0" quotePrefix="0" xfId="0">
      <alignment horizontal="general" vertical="bottom"/>
    </xf>
    <xf numFmtId="164" fontId="9" fillId="3" borderId="0" applyAlignment="1" pivotButton="0" quotePrefix="0" xfId="0">
      <alignment horizontal="general" vertical="bottom"/>
    </xf>
    <xf numFmtId="2" fontId="9" fillId="0" borderId="0" applyAlignment="1" pivotButton="0" quotePrefix="0" xfId="0">
      <alignment horizontal="general" vertical="bottom"/>
    </xf>
    <xf numFmtId="164" fontId="8" fillId="2" borderId="1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center" vertical="bottom" wrapText="1"/>
    </xf>
    <xf numFmtId="0" fontId="11" fillId="0" borderId="0" applyAlignment="1" pivotButton="0" quotePrefix="0" xfId="0">
      <alignment horizontal="general" vertical="bottom"/>
    </xf>
    <xf numFmtId="10" fontId="7" fillId="3" borderId="0" applyAlignment="1" pivotButton="0" quotePrefix="0" xfId="0">
      <alignment horizontal="general" vertical="bottom"/>
    </xf>
    <xf numFmtId="10" fontId="9" fillId="0" borderId="0" applyAlignment="1" pivotButton="0" quotePrefix="0" xfId="0">
      <alignment horizontal="general" vertical="bottom"/>
    </xf>
    <xf numFmtId="11" fontId="9" fillId="0" borderId="0" applyAlignment="1" pivotButton="0" quotePrefix="0" xfId="0">
      <alignment horizontal="general" vertical="bottom"/>
    </xf>
    <xf numFmtId="0" fontId="14" fillId="0" borderId="0" pivotButton="0" quotePrefix="0" xfId="0"/>
    <xf numFmtId="0" fontId="13" fillId="0" borderId="0" pivotButton="0" quotePrefix="0" xfId="0"/>
    <xf numFmtId="166" fontId="7" fillId="3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65D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10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1" min="1" max="1"/>
    <col width="15" customWidth="1" style="21" min="2" max="3"/>
    <col width="12" customWidth="1" style="21" min="4" max="4"/>
    <col width="15" customWidth="1" style="21" min="5" max="9"/>
  </cols>
  <sheetData>
    <row r="1" ht="17.35" customHeight="1" s="22">
      <c r="A1" s="23" t="inlineStr">
        <is>
          <t>Erlang C staffing model</t>
        </is>
      </c>
    </row>
    <row r="2" ht="15" customHeight="1" s="22">
      <c r="A2" s="24" t="inlineStr">
        <is>
          <t>Blue cells are inputs you change. Everything else is a live formula.</t>
        </is>
      </c>
    </row>
    <row r="4" ht="15" customHeight="1" s="22">
      <c r="A4" s="25" t="inlineStr">
        <is>
          <t>Inputs</t>
        </is>
      </c>
      <c r="D4" s="25" t="inlineStr">
        <is>
          <t>Result</t>
        </is>
      </c>
    </row>
    <row r="5" ht="15" customHeight="1" s="22">
      <c r="A5" s="26" t="inlineStr">
        <is>
          <t>Contacts in interval</t>
        </is>
      </c>
      <c r="B5" s="27" t="n">
        <v>250</v>
      </c>
      <c r="D5" s="26" t="inlineStr">
        <is>
          <t>Agents required</t>
        </is>
      </c>
      <c r="E5" s="28">
        <f>MIN(I20:I100)</f>
        <v/>
      </c>
    </row>
    <row r="6" ht="15" customHeight="1" s="22">
      <c r="A6" s="26" t="inlineStr">
        <is>
          <t>Interval length (minutes)</t>
        </is>
      </c>
      <c r="B6" s="27" t="n">
        <v>30</v>
      </c>
      <c r="D6" s="26" t="inlineStr">
        <is>
          <t>Achieved service level</t>
        </is>
      </c>
      <c r="E6" s="29">
        <f>INDEX(E20:E100,MATCH(E5,A20:A100,0))</f>
        <v/>
      </c>
    </row>
    <row r="7" ht="15" customHeight="1" s="22">
      <c r="A7" s="26" t="inlineStr">
        <is>
          <t>Average handle time (s)</t>
        </is>
      </c>
      <c r="B7" s="27" t="n">
        <v>240</v>
      </c>
      <c r="D7" s="26" t="inlineStr">
        <is>
          <t>Avg speed of answer (s)</t>
        </is>
      </c>
      <c r="E7" s="30">
        <f>INDEX(F20:F100,MATCH(E5,A20:A100,0))</f>
        <v/>
      </c>
    </row>
    <row r="8" ht="15" customHeight="1" s="22">
      <c r="A8" s="26" t="inlineStr">
        <is>
          <t>Target service level</t>
        </is>
      </c>
      <c r="B8" s="31" t="n">
        <v>0.8</v>
      </c>
      <c r="D8" s="26" t="inlineStr">
        <is>
          <t>Occupancy</t>
        </is>
      </c>
      <c r="E8" s="32">
        <f>INDEX(G20:G100,MATCH(E5,A20:A100,0))</f>
        <v/>
      </c>
    </row>
    <row r="9" ht="15" customHeight="1" s="22">
      <c r="A9" s="26" t="inlineStr">
        <is>
          <t>Target answer time (s)</t>
        </is>
      </c>
      <c r="B9" s="27" t="n">
        <v>20</v>
      </c>
      <c r="D9" s="26" t="inlineStr">
        <is>
          <t>Prob. of waiting</t>
        </is>
      </c>
      <c r="E9" s="32">
        <f>INDEX(D20:D100,MATCH(E5,A20:A100,0))</f>
        <v/>
      </c>
    </row>
    <row r="10" ht="15" customHeight="1" s="22">
      <c r="A10" s="26" t="inlineStr">
        <is>
          <t>Max occupancy</t>
        </is>
      </c>
      <c r="B10" s="31" t="n">
        <v>0.95</v>
      </c>
    </row>
    <row r="12" ht="15" customHeight="1" s="22">
      <c r="A12" s="25" t="inlineStr">
        <is>
          <t>Derived</t>
        </is>
      </c>
    </row>
    <row r="13" ht="15" customHeight="1" s="22">
      <c r="A13" s="26" t="inlineStr">
        <is>
          <t>Interval length (s)</t>
        </is>
      </c>
      <c r="B13" s="33">
        <f>B6*60</f>
        <v/>
      </c>
    </row>
    <row r="14" ht="15" customHeight="1" s="22">
      <c r="A14" s="26" t="inlineStr">
        <is>
          <t>Offered load A (Erlangs)</t>
        </is>
      </c>
      <c r="B14" s="34">
        <f>B5*B7/B13</f>
        <v/>
      </c>
    </row>
    <row r="15" ht="15" customHeight="1" s="22">
      <c r="A15" s="26" t="inlineStr">
        <is>
          <t>Arrival rate lambda (per s)</t>
        </is>
      </c>
      <c r="B15" s="35">
        <f>B5/B13</f>
        <v/>
      </c>
    </row>
    <row r="16" ht="15" customHeight="1" s="22">
      <c r="A16" s="26" t="inlineStr">
        <is>
          <t>Service rate mu (per s)</t>
        </is>
      </c>
      <c r="B16" s="35">
        <f>1/B7</f>
        <v/>
      </c>
    </row>
    <row r="19" ht="26.85" customHeight="1" s="22">
      <c r="A19" s="36" t="inlineStr">
        <is>
          <t>Agents n</t>
        </is>
      </c>
      <c r="B19" s="36" t="inlineStr">
        <is>
          <t>Erlang B  B(n,A)</t>
        </is>
      </c>
      <c r="C19" s="36" t="inlineStr">
        <is>
          <t>Erlang C  C(n,A)</t>
        </is>
      </c>
      <c r="D19" s="36" t="inlineStr">
        <is>
          <t>Prob wait</t>
        </is>
      </c>
      <c r="E19" s="36" t="inlineStr">
        <is>
          <t>Service level</t>
        </is>
      </c>
      <c r="F19" s="36" t="inlineStr">
        <is>
          <t>ASA (s)</t>
        </is>
      </c>
      <c r="G19" s="36" t="inlineStr">
        <is>
          <t>Occupancy</t>
        </is>
      </c>
      <c r="H19" s="36" t="inlineStr">
        <is>
          <t>Meets target?</t>
        </is>
      </c>
      <c r="I19" s="36" t="inlineStr">
        <is>
          <t>n if meets</t>
        </is>
      </c>
    </row>
    <row r="20" ht="15" customHeight="1" s="22">
      <c r="A20" s="33" t="n">
        <v>0</v>
      </c>
      <c r="B20" s="35" t="n">
        <v>1</v>
      </c>
      <c r="C20" s="33" t="n"/>
      <c r="D20" s="33" t="n"/>
      <c r="E20" s="33" t="n"/>
      <c r="F20" s="33" t="n"/>
      <c r="G20" s="33" t="n"/>
      <c r="H20" s="33" t="n"/>
      <c r="I20" s="33" t="n"/>
    </row>
    <row r="21" ht="15" customHeight="1" s="22">
      <c r="A21" s="33">
        <f>A20+1</f>
        <v/>
      </c>
      <c r="B21" s="35">
        <f>$B$14*B20/(A21+$B$14*B20)</f>
        <v/>
      </c>
      <c r="C21" s="35">
        <f>IF(A21&lt;=$B$14,1,A21*B21/(A21-$B$14+$B$14*B21))</f>
        <v/>
      </c>
      <c r="D21" s="32">
        <f>C21</f>
        <v/>
      </c>
      <c r="E21" s="32">
        <f>IF(A21&lt;=$B$14,0,1-C21*EXP(-(A21-$B$14)*$B$9/$B$7))</f>
        <v/>
      </c>
      <c r="F21" s="30">
        <f>IF(A21&lt;=$B$14,"",C21*$B$7/(A21-$B$14))</f>
        <v/>
      </c>
      <c r="G21" s="32">
        <f>IF(A21=0,0,$B$14/A21)</f>
        <v/>
      </c>
      <c r="H21" s="33">
        <f>IF(AND(E21&gt;=$B$8,G21&lt;=$B$10),"yes","")</f>
        <v/>
      </c>
      <c r="I21" s="33">
        <f>IF(H21="yes",A21,"")</f>
        <v/>
      </c>
    </row>
    <row r="22" ht="15" customHeight="1" s="22">
      <c r="A22" s="33">
        <f>A21+1</f>
        <v/>
      </c>
      <c r="B22" s="35">
        <f>$B$14*B21/(A22+$B$14*B21)</f>
        <v/>
      </c>
      <c r="C22" s="35">
        <f>IF(A22&lt;=$B$14,1,A22*B22/(A22-$B$14+$B$14*B22))</f>
        <v/>
      </c>
      <c r="D22" s="32">
        <f>C22</f>
        <v/>
      </c>
      <c r="E22" s="32">
        <f>IF(A22&lt;=$B$14,0,1-C22*EXP(-(A22-$B$14)*$B$9/$B$7))</f>
        <v/>
      </c>
      <c r="F22" s="30">
        <f>IF(A22&lt;=$B$14,"",C22*$B$7/(A22-$B$14))</f>
        <v/>
      </c>
      <c r="G22" s="32">
        <f>IF(A22=0,0,$B$14/A22)</f>
        <v/>
      </c>
      <c r="H22" s="33">
        <f>IF(AND(E22&gt;=$B$8,G22&lt;=$B$10),"yes","")</f>
        <v/>
      </c>
      <c r="I22" s="33">
        <f>IF(H22="yes",A22,"")</f>
        <v/>
      </c>
    </row>
    <row r="23" ht="15" customHeight="1" s="22">
      <c r="A23" s="33">
        <f>A22+1</f>
        <v/>
      </c>
      <c r="B23" s="35">
        <f>$B$14*B22/(A23+$B$14*B22)</f>
        <v/>
      </c>
      <c r="C23" s="35">
        <f>IF(A23&lt;=$B$14,1,A23*B23/(A23-$B$14+$B$14*B23))</f>
        <v/>
      </c>
      <c r="D23" s="32">
        <f>C23</f>
        <v/>
      </c>
      <c r="E23" s="32">
        <f>IF(A23&lt;=$B$14,0,1-C23*EXP(-(A23-$B$14)*$B$9/$B$7))</f>
        <v/>
      </c>
      <c r="F23" s="30">
        <f>IF(A23&lt;=$B$14,"",C23*$B$7/(A23-$B$14))</f>
        <v/>
      </c>
      <c r="G23" s="32">
        <f>IF(A23=0,0,$B$14/A23)</f>
        <v/>
      </c>
      <c r="H23" s="33">
        <f>IF(AND(E23&gt;=$B$8,G23&lt;=$B$10),"yes","")</f>
        <v/>
      </c>
      <c r="I23" s="33">
        <f>IF(H23="yes",A23,"")</f>
        <v/>
      </c>
    </row>
    <row r="24" ht="15" customHeight="1" s="22">
      <c r="A24" s="33">
        <f>A23+1</f>
        <v/>
      </c>
      <c r="B24" s="35">
        <f>$B$14*B23/(A24+$B$14*B23)</f>
        <v/>
      </c>
      <c r="C24" s="35">
        <f>IF(A24&lt;=$B$14,1,A24*B24/(A24-$B$14+$B$14*B24))</f>
        <v/>
      </c>
      <c r="D24" s="32">
        <f>C24</f>
        <v/>
      </c>
      <c r="E24" s="32">
        <f>IF(A24&lt;=$B$14,0,1-C24*EXP(-(A24-$B$14)*$B$9/$B$7))</f>
        <v/>
      </c>
      <c r="F24" s="30">
        <f>IF(A24&lt;=$B$14,"",C24*$B$7/(A24-$B$14))</f>
        <v/>
      </c>
      <c r="G24" s="32">
        <f>IF(A24=0,0,$B$14/A24)</f>
        <v/>
      </c>
      <c r="H24" s="33">
        <f>IF(AND(E24&gt;=$B$8,G24&lt;=$B$10),"yes","")</f>
        <v/>
      </c>
      <c r="I24" s="33">
        <f>IF(H24="yes",A24,"")</f>
        <v/>
      </c>
    </row>
    <row r="25" ht="15" customHeight="1" s="22">
      <c r="A25" s="33">
        <f>A24+1</f>
        <v/>
      </c>
      <c r="B25" s="35">
        <f>$B$14*B24/(A25+$B$14*B24)</f>
        <v/>
      </c>
      <c r="C25" s="35">
        <f>IF(A25&lt;=$B$14,1,A25*B25/(A25-$B$14+$B$14*B25))</f>
        <v/>
      </c>
      <c r="D25" s="32">
        <f>C25</f>
        <v/>
      </c>
      <c r="E25" s="32">
        <f>IF(A25&lt;=$B$14,0,1-C25*EXP(-(A25-$B$14)*$B$9/$B$7))</f>
        <v/>
      </c>
      <c r="F25" s="30">
        <f>IF(A25&lt;=$B$14,"",C25*$B$7/(A25-$B$14))</f>
        <v/>
      </c>
      <c r="G25" s="32">
        <f>IF(A25=0,0,$B$14/A25)</f>
        <v/>
      </c>
      <c r="H25" s="33">
        <f>IF(AND(E25&gt;=$B$8,G25&lt;=$B$10),"yes","")</f>
        <v/>
      </c>
      <c r="I25" s="33">
        <f>IF(H25="yes",A25,"")</f>
        <v/>
      </c>
    </row>
    <row r="26" ht="15" customHeight="1" s="22">
      <c r="A26" s="33">
        <f>A25+1</f>
        <v/>
      </c>
      <c r="B26" s="35">
        <f>$B$14*B25/(A26+$B$14*B25)</f>
        <v/>
      </c>
      <c r="C26" s="35">
        <f>IF(A26&lt;=$B$14,1,A26*B26/(A26-$B$14+$B$14*B26))</f>
        <v/>
      </c>
      <c r="D26" s="32">
        <f>C26</f>
        <v/>
      </c>
      <c r="E26" s="32">
        <f>IF(A26&lt;=$B$14,0,1-C26*EXP(-(A26-$B$14)*$B$9/$B$7))</f>
        <v/>
      </c>
      <c r="F26" s="30">
        <f>IF(A26&lt;=$B$14,"",C26*$B$7/(A26-$B$14))</f>
        <v/>
      </c>
      <c r="G26" s="32">
        <f>IF(A26=0,0,$B$14/A26)</f>
        <v/>
      </c>
      <c r="H26" s="33">
        <f>IF(AND(E26&gt;=$B$8,G26&lt;=$B$10),"yes","")</f>
        <v/>
      </c>
      <c r="I26" s="33">
        <f>IF(H26="yes",A26,"")</f>
        <v/>
      </c>
    </row>
    <row r="27" ht="15" customHeight="1" s="22">
      <c r="A27" s="33">
        <f>A26+1</f>
        <v/>
      </c>
      <c r="B27" s="35">
        <f>$B$14*B26/(A27+$B$14*B26)</f>
        <v/>
      </c>
      <c r="C27" s="35">
        <f>IF(A27&lt;=$B$14,1,A27*B27/(A27-$B$14+$B$14*B27))</f>
        <v/>
      </c>
      <c r="D27" s="32">
        <f>C27</f>
        <v/>
      </c>
      <c r="E27" s="32">
        <f>IF(A27&lt;=$B$14,0,1-C27*EXP(-(A27-$B$14)*$B$9/$B$7))</f>
        <v/>
      </c>
      <c r="F27" s="30">
        <f>IF(A27&lt;=$B$14,"",C27*$B$7/(A27-$B$14))</f>
        <v/>
      </c>
      <c r="G27" s="32">
        <f>IF(A27=0,0,$B$14/A27)</f>
        <v/>
      </c>
      <c r="H27" s="33">
        <f>IF(AND(E27&gt;=$B$8,G27&lt;=$B$10),"yes","")</f>
        <v/>
      </c>
      <c r="I27" s="33">
        <f>IF(H27="yes",A27,"")</f>
        <v/>
      </c>
    </row>
    <row r="28" ht="15" customHeight="1" s="22">
      <c r="A28" s="33">
        <f>A27+1</f>
        <v/>
      </c>
      <c r="B28" s="35">
        <f>$B$14*B27/(A28+$B$14*B27)</f>
        <v/>
      </c>
      <c r="C28" s="35">
        <f>IF(A28&lt;=$B$14,1,A28*B28/(A28-$B$14+$B$14*B28))</f>
        <v/>
      </c>
      <c r="D28" s="32">
        <f>C28</f>
        <v/>
      </c>
      <c r="E28" s="32">
        <f>IF(A28&lt;=$B$14,0,1-C28*EXP(-(A28-$B$14)*$B$9/$B$7))</f>
        <v/>
      </c>
      <c r="F28" s="30">
        <f>IF(A28&lt;=$B$14,"",C28*$B$7/(A28-$B$14))</f>
        <v/>
      </c>
      <c r="G28" s="32">
        <f>IF(A28=0,0,$B$14/A28)</f>
        <v/>
      </c>
      <c r="H28" s="33">
        <f>IF(AND(E28&gt;=$B$8,G28&lt;=$B$10),"yes","")</f>
        <v/>
      </c>
      <c r="I28" s="33">
        <f>IF(H28="yes",A28,"")</f>
        <v/>
      </c>
    </row>
    <row r="29" ht="15" customHeight="1" s="22">
      <c r="A29" s="33">
        <f>A28+1</f>
        <v/>
      </c>
      <c r="B29" s="35">
        <f>$B$14*B28/(A29+$B$14*B28)</f>
        <v/>
      </c>
      <c r="C29" s="35">
        <f>IF(A29&lt;=$B$14,1,A29*B29/(A29-$B$14+$B$14*B29))</f>
        <v/>
      </c>
      <c r="D29" s="32">
        <f>C29</f>
        <v/>
      </c>
      <c r="E29" s="32">
        <f>IF(A29&lt;=$B$14,0,1-C29*EXP(-(A29-$B$14)*$B$9/$B$7))</f>
        <v/>
      </c>
      <c r="F29" s="30">
        <f>IF(A29&lt;=$B$14,"",C29*$B$7/(A29-$B$14))</f>
        <v/>
      </c>
      <c r="G29" s="32">
        <f>IF(A29=0,0,$B$14/A29)</f>
        <v/>
      </c>
      <c r="H29" s="33">
        <f>IF(AND(E29&gt;=$B$8,G29&lt;=$B$10),"yes","")</f>
        <v/>
      </c>
      <c r="I29" s="33">
        <f>IF(H29="yes",A29,"")</f>
        <v/>
      </c>
    </row>
    <row r="30" ht="15" customHeight="1" s="22">
      <c r="A30" s="33">
        <f>A29+1</f>
        <v/>
      </c>
      <c r="B30" s="35">
        <f>$B$14*B29/(A30+$B$14*B29)</f>
        <v/>
      </c>
      <c r="C30" s="35">
        <f>IF(A30&lt;=$B$14,1,A30*B30/(A30-$B$14+$B$14*B30))</f>
        <v/>
      </c>
      <c r="D30" s="32">
        <f>C30</f>
        <v/>
      </c>
      <c r="E30" s="32">
        <f>IF(A30&lt;=$B$14,0,1-C30*EXP(-(A30-$B$14)*$B$9/$B$7))</f>
        <v/>
      </c>
      <c r="F30" s="30">
        <f>IF(A30&lt;=$B$14,"",C30*$B$7/(A30-$B$14))</f>
        <v/>
      </c>
      <c r="G30" s="32">
        <f>IF(A30=0,0,$B$14/A30)</f>
        <v/>
      </c>
      <c r="H30" s="33">
        <f>IF(AND(E30&gt;=$B$8,G30&lt;=$B$10),"yes","")</f>
        <v/>
      </c>
      <c r="I30" s="33">
        <f>IF(H30="yes",A30,"")</f>
        <v/>
      </c>
    </row>
    <row r="31" ht="15" customHeight="1" s="22">
      <c r="A31" s="33">
        <f>A30+1</f>
        <v/>
      </c>
      <c r="B31" s="35">
        <f>$B$14*B30/(A31+$B$14*B30)</f>
        <v/>
      </c>
      <c r="C31" s="35">
        <f>IF(A31&lt;=$B$14,1,A31*B31/(A31-$B$14+$B$14*B31))</f>
        <v/>
      </c>
      <c r="D31" s="32">
        <f>C31</f>
        <v/>
      </c>
      <c r="E31" s="32">
        <f>IF(A31&lt;=$B$14,0,1-C31*EXP(-(A31-$B$14)*$B$9/$B$7))</f>
        <v/>
      </c>
      <c r="F31" s="30">
        <f>IF(A31&lt;=$B$14,"",C31*$B$7/(A31-$B$14))</f>
        <v/>
      </c>
      <c r="G31" s="32">
        <f>IF(A31=0,0,$B$14/A31)</f>
        <v/>
      </c>
      <c r="H31" s="33">
        <f>IF(AND(E31&gt;=$B$8,G31&lt;=$B$10),"yes","")</f>
        <v/>
      </c>
      <c r="I31" s="33">
        <f>IF(H31="yes",A31,"")</f>
        <v/>
      </c>
    </row>
    <row r="32" ht="15" customHeight="1" s="22">
      <c r="A32" s="33">
        <f>A31+1</f>
        <v/>
      </c>
      <c r="B32" s="35">
        <f>$B$14*B31/(A32+$B$14*B31)</f>
        <v/>
      </c>
      <c r="C32" s="35">
        <f>IF(A32&lt;=$B$14,1,A32*B32/(A32-$B$14+$B$14*B32))</f>
        <v/>
      </c>
      <c r="D32" s="32">
        <f>C32</f>
        <v/>
      </c>
      <c r="E32" s="32">
        <f>IF(A32&lt;=$B$14,0,1-C32*EXP(-(A32-$B$14)*$B$9/$B$7))</f>
        <v/>
      </c>
      <c r="F32" s="30">
        <f>IF(A32&lt;=$B$14,"",C32*$B$7/(A32-$B$14))</f>
        <v/>
      </c>
      <c r="G32" s="32">
        <f>IF(A32=0,0,$B$14/A32)</f>
        <v/>
      </c>
      <c r="H32" s="33">
        <f>IF(AND(E32&gt;=$B$8,G32&lt;=$B$10),"yes","")</f>
        <v/>
      </c>
      <c r="I32" s="33">
        <f>IF(H32="yes",A32,"")</f>
        <v/>
      </c>
    </row>
    <row r="33" ht="15" customHeight="1" s="22">
      <c r="A33" s="33">
        <f>A32+1</f>
        <v/>
      </c>
      <c r="B33" s="35">
        <f>$B$14*B32/(A33+$B$14*B32)</f>
        <v/>
      </c>
      <c r="C33" s="35">
        <f>IF(A33&lt;=$B$14,1,A33*B33/(A33-$B$14+$B$14*B33))</f>
        <v/>
      </c>
      <c r="D33" s="32">
        <f>C33</f>
        <v/>
      </c>
      <c r="E33" s="32">
        <f>IF(A33&lt;=$B$14,0,1-C33*EXP(-(A33-$B$14)*$B$9/$B$7))</f>
        <v/>
      </c>
      <c r="F33" s="30">
        <f>IF(A33&lt;=$B$14,"",C33*$B$7/(A33-$B$14))</f>
        <v/>
      </c>
      <c r="G33" s="32">
        <f>IF(A33=0,0,$B$14/A33)</f>
        <v/>
      </c>
      <c r="H33" s="33">
        <f>IF(AND(E33&gt;=$B$8,G33&lt;=$B$10),"yes","")</f>
        <v/>
      </c>
      <c r="I33" s="33">
        <f>IF(H33="yes",A33,"")</f>
        <v/>
      </c>
    </row>
    <row r="34" ht="15" customHeight="1" s="22">
      <c r="A34" s="33">
        <f>A33+1</f>
        <v/>
      </c>
      <c r="B34" s="35">
        <f>$B$14*B33/(A34+$B$14*B33)</f>
        <v/>
      </c>
      <c r="C34" s="35">
        <f>IF(A34&lt;=$B$14,1,A34*B34/(A34-$B$14+$B$14*B34))</f>
        <v/>
      </c>
      <c r="D34" s="32">
        <f>C34</f>
        <v/>
      </c>
      <c r="E34" s="32">
        <f>IF(A34&lt;=$B$14,0,1-C34*EXP(-(A34-$B$14)*$B$9/$B$7))</f>
        <v/>
      </c>
      <c r="F34" s="30">
        <f>IF(A34&lt;=$B$14,"",C34*$B$7/(A34-$B$14))</f>
        <v/>
      </c>
      <c r="G34" s="32">
        <f>IF(A34=0,0,$B$14/A34)</f>
        <v/>
      </c>
      <c r="H34" s="33">
        <f>IF(AND(E34&gt;=$B$8,G34&lt;=$B$10),"yes","")</f>
        <v/>
      </c>
      <c r="I34" s="33">
        <f>IF(H34="yes",A34,"")</f>
        <v/>
      </c>
    </row>
    <row r="35" ht="15" customHeight="1" s="22">
      <c r="A35" s="33">
        <f>A34+1</f>
        <v/>
      </c>
      <c r="B35" s="35">
        <f>$B$14*B34/(A35+$B$14*B34)</f>
        <v/>
      </c>
      <c r="C35" s="35">
        <f>IF(A35&lt;=$B$14,1,A35*B35/(A35-$B$14+$B$14*B35))</f>
        <v/>
      </c>
      <c r="D35" s="32">
        <f>C35</f>
        <v/>
      </c>
      <c r="E35" s="32">
        <f>IF(A35&lt;=$B$14,0,1-C35*EXP(-(A35-$B$14)*$B$9/$B$7))</f>
        <v/>
      </c>
      <c r="F35" s="30">
        <f>IF(A35&lt;=$B$14,"",C35*$B$7/(A35-$B$14))</f>
        <v/>
      </c>
      <c r="G35" s="32">
        <f>IF(A35=0,0,$B$14/A35)</f>
        <v/>
      </c>
      <c r="H35" s="33">
        <f>IF(AND(E35&gt;=$B$8,G35&lt;=$B$10),"yes","")</f>
        <v/>
      </c>
      <c r="I35" s="33">
        <f>IF(H35="yes",A35,"")</f>
        <v/>
      </c>
    </row>
    <row r="36" ht="15" customHeight="1" s="22">
      <c r="A36" s="33">
        <f>A35+1</f>
        <v/>
      </c>
      <c r="B36" s="35">
        <f>$B$14*B35/(A36+$B$14*B35)</f>
        <v/>
      </c>
      <c r="C36" s="35">
        <f>IF(A36&lt;=$B$14,1,A36*B36/(A36-$B$14+$B$14*B36))</f>
        <v/>
      </c>
      <c r="D36" s="32">
        <f>C36</f>
        <v/>
      </c>
      <c r="E36" s="32">
        <f>IF(A36&lt;=$B$14,0,1-C36*EXP(-(A36-$B$14)*$B$9/$B$7))</f>
        <v/>
      </c>
      <c r="F36" s="30">
        <f>IF(A36&lt;=$B$14,"",C36*$B$7/(A36-$B$14))</f>
        <v/>
      </c>
      <c r="G36" s="32">
        <f>IF(A36=0,0,$B$14/A36)</f>
        <v/>
      </c>
      <c r="H36" s="33">
        <f>IF(AND(E36&gt;=$B$8,G36&lt;=$B$10),"yes","")</f>
        <v/>
      </c>
      <c r="I36" s="33">
        <f>IF(H36="yes",A36,"")</f>
        <v/>
      </c>
    </row>
    <row r="37" ht="15" customHeight="1" s="22">
      <c r="A37" s="33">
        <f>A36+1</f>
        <v/>
      </c>
      <c r="B37" s="35">
        <f>$B$14*B36/(A37+$B$14*B36)</f>
        <v/>
      </c>
      <c r="C37" s="35">
        <f>IF(A37&lt;=$B$14,1,A37*B37/(A37-$B$14+$B$14*B37))</f>
        <v/>
      </c>
      <c r="D37" s="32">
        <f>C37</f>
        <v/>
      </c>
      <c r="E37" s="32">
        <f>IF(A37&lt;=$B$14,0,1-C37*EXP(-(A37-$B$14)*$B$9/$B$7))</f>
        <v/>
      </c>
      <c r="F37" s="30">
        <f>IF(A37&lt;=$B$14,"",C37*$B$7/(A37-$B$14))</f>
        <v/>
      </c>
      <c r="G37" s="32">
        <f>IF(A37=0,0,$B$14/A37)</f>
        <v/>
      </c>
      <c r="H37" s="33">
        <f>IF(AND(E37&gt;=$B$8,G37&lt;=$B$10),"yes","")</f>
        <v/>
      </c>
      <c r="I37" s="33">
        <f>IF(H37="yes",A37,"")</f>
        <v/>
      </c>
    </row>
    <row r="38" ht="15" customHeight="1" s="22">
      <c r="A38" s="33">
        <f>A37+1</f>
        <v/>
      </c>
      <c r="B38" s="35">
        <f>$B$14*B37/(A38+$B$14*B37)</f>
        <v/>
      </c>
      <c r="C38" s="35">
        <f>IF(A38&lt;=$B$14,1,A38*B38/(A38-$B$14+$B$14*B38))</f>
        <v/>
      </c>
      <c r="D38" s="32">
        <f>C38</f>
        <v/>
      </c>
      <c r="E38" s="32">
        <f>IF(A38&lt;=$B$14,0,1-C38*EXP(-(A38-$B$14)*$B$9/$B$7))</f>
        <v/>
      </c>
      <c r="F38" s="30">
        <f>IF(A38&lt;=$B$14,"",C38*$B$7/(A38-$B$14))</f>
        <v/>
      </c>
      <c r="G38" s="32">
        <f>IF(A38=0,0,$B$14/A38)</f>
        <v/>
      </c>
      <c r="H38" s="33">
        <f>IF(AND(E38&gt;=$B$8,G38&lt;=$B$10),"yes","")</f>
        <v/>
      </c>
      <c r="I38" s="33">
        <f>IF(H38="yes",A38,"")</f>
        <v/>
      </c>
    </row>
    <row r="39" ht="15" customHeight="1" s="22">
      <c r="A39" s="33">
        <f>A38+1</f>
        <v/>
      </c>
      <c r="B39" s="35">
        <f>$B$14*B38/(A39+$B$14*B38)</f>
        <v/>
      </c>
      <c r="C39" s="35">
        <f>IF(A39&lt;=$B$14,1,A39*B39/(A39-$B$14+$B$14*B39))</f>
        <v/>
      </c>
      <c r="D39" s="32">
        <f>C39</f>
        <v/>
      </c>
      <c r="E39" s="32">
        <f>IF(A39&lt;=$B$14,0,1-C39*EXP(-(A39-$B$14)*$B$9/$B$7))</f>
        <v/>
      </c>
      <c r="F39" s="30">
        <f>IF(A39&lt;=$B$14,"",C39*$B$7/(A39-$B$14))</f>
        <v/>
      </c>
      <c r="G39" s="32">
        <f>IF(A39=0,0,$B$14/A39)</f>
        <v/>
      </c>
      <c r="H39" s="33">
        <f>IF(AND(E39&gt;=$B$8,G39&lt;=$B$10),"yes","")</f>
        <v/>
      </c>
      <c r="I39" s="33">
        <f>IF(H39="yes",A39,"")</f>
        <v/>
      </c>
    </row>
    <row r="40" ht="15" customHeight="1" s="22">
      <c r="A40" s="33">
        <f>A39+1</f>
        <v/>
      </c>
      <c r="B40" s="35">
        <f>$B$14*B39/(A40+$B$14*B39)</f>
        <v/>
      </c>
      <c r="C40" s="35">
        <f>IF(A40&lt;=$B$14,1,A40*B40/(A40-$B$14+$B$14*B40))</f>
        <v/>
      </c>
      <c r="D40" s="32">
        <f>C40</f>
        <v/>
      </c>
      <c r="E40" s="32">
        <f>IF(A40&lt;=$B$14,0,1-C40*EXP(-(A40-$B$14)*$B$9/$B$7))</f>
        <v/>
      </c>
      <c r="F40" s="30">
        <f>IF(A40&lt;=$B$14,"",C40*$B$7/(A40-$B$14))</f>
        <v/>
      </c>
      <c r="G40" s="32">
        <f>IF(A40=0,0,$B$14/A40)</f>
        <v/>
      </c>
      <c r="H40" s="33">
        <f>IF(AND(E40&gt;=$B$8,G40&lt;=$B$10),"yes","")</f>
        <v/>
      </c>
      <c r="I40" s="33">
        <f>IF(H40="yes",A40,"")</f>
        <v/>
      </c>
    </row>
    <row r="41" ht="15" customHeight="1" s="22">
      <c r="A41" s="33">
        <f>A40+1</f>
        <v/>
      </c>
      <c r="B41" s="35">
        <f>$B$14*B40/(A41+$B$14*B40)</f>
        <v/>
      </c>
      <c r="C41" s="35">
        <f>IF(A41&lt;=$B$14,1,A41*B41/(A41-$B$14+$B$14*B41))</f>
        <v/>
      </c>
      <c r="D41" s="32">
        <f>C41</f>
        <v/>
      </c>
      <c r="E41" s="32">
        <f>IF(A41&lt;=$B$14,0,1-C41*EXP(-(A41-$B$14)*$B$9/$B$7))</f>
        <v/>
      </c>
      <c r="F41" s="30">
        <f>IF(A41&lt;=$B$14,"",C41*$B$7/(A41-$B$14))</f>
        <v/>
      </c>
      <c r="G41" s="32">
        <f>IF(A41=0,0,$B$14/A41)</f>
        <v/>
      </c>
      <c r="H41" s="33">
        <f>IF(AND(E41&gt;=$B$8,G41&lt;=$B$10),"yes","")</f>
        <v/>
      </c>
      <c r="I41" s="33">
        <f>IF(H41="yes",A41,"")</f>
        <v/>
      </c>
    </row>
    <row r="42" ht="15" customHeight="1" s="22">
      <c r="A42" s="33">
        <f>A41+1</f>
        <v/>
      </c>
      <c r="B42" s="35">
        <f>$B$14*B41/(A42+$B$14*B41)</f>
        <v/>
      </c>
      <c r="C42" s="35">
        <f>IF(A42&lt;=$B$14,1,A42*B42/(A42-$B$14+$B$14*B42))</f>
        <v/>
      </c>
      <c r="D42" s="32">
        <f>C42</f>
        <v/>
      </c>
      <c r="E42" s="32">
        <f>IF(A42&lt;=$B$14,0,1-C42*EXP(-(A42-$B$14)*$B$9/$B$7))</f>
        <v/>
      </c>
      <c r="F42" s="30">
        <f>IF(A42&lt;=$B$14,"",C42*$B$7/(A42-$B$14))</f>
        <v/>
      </c>
      <c r="G42" s="32">
        <f>IF(A42=0,0,$B$14/A42)</f>
        <v/>
      </c>
      <c r="H42" s="33">
        <f>IF(AND(E42&gt;=$B$8,G42&lt;=$B$10),"yes","")</f>
        <v/>
      </c>
      <c r="I42" s="33">
        <f>IF(H42="yes",A42,"")</f>
        <v/>
      </c>
    </row>
    <row r="43" ht="15" customHeight="1" s="22">
      <c r="A43" s="33">
        <f>A42+1</f>
        <v/>
      </c>
      <c r="B43" s="35">
        <f>$B$14*B42/(A43+$B$14*B42)</f>
        <v/>
      </c>
      <c r="C43" s="35">
        <f>IF(A43&lt;=$B$14,1,A43*B43/(A43-$B$14+$B$14*B43))</f>
        <v/>
      </c>
      <c r="D43" s="32">
        <f>C43</f>
        <v/>
      </c>
      <c r="E43" s="32">
        <f>IF(A43&lt;=$B$14,0,1-C43*EXP(-(A43-$B$14)*$B$9/$B$7))</f>
        <v/>
      </c>
      <c r="F43" s="30">
        <f>IF(A43&lt;=$B$14,"",C43*$B$7/(A43-$B$14))</f>
        <v/>
      </c>
      <c r="G43" s="32">
        <f>IF(A43=0,0,$B$14/A43)</f>
        <v/>
      </c>
      <c r="H43" s="33">
        <f>IF(AND(E43&gt;=$B$8,G43&lt;=$B$10),"yes","")</f>
        <v/>
      </c>
      <c r="I43" s="33">
        <f>IF(H43="yes",A43,"")</f>
        <v/>
      </c>
    </row>
    <row r="44" ht="15" customHeight="1" s="22">
      <c r="A44" s="33">
        <f>A43+1</f>
        <v/>
      </c>
      <c r="B44" s="35">
        <f>$B$14*B43/(A44+$B$14*B43)</f>
        <v/>
      </c>
      <c r="C44" s="35">
        <f>IF(A44&lt;=$B$14,1,A44*B44/(A44-$B$14+$B$14*B44))</f>
        <v/>
      </c>
      <c r="D44" s="32">
        <f>C44</f>
        <v/>
      </c>
      <c r="E44" s="32">
        <f>IF(A44&lt;=$B$14,0,1-C44*EXP(-(A44-$B$14)*$B$9/$B$7))</f>
        <v/>
      </c>
      <c r="F44" s="30">
        <f>IF(A44&lt;=$B$14,"",C44*$B$7/(A44-$B$14))</f>
        <v/>
      </c>
      <c r="G44" s="32">
        <f>IF(A44=0,0,$B$14/A44)</f>
        <v/>
      </c>
      <c r="H44" s="33">
        <f>IF(AND(E44&gt;=$B$8,G44&lt;=$B$10),"yes","")</f>
        <v/>
      </c>
      <c r="I44" s="33">
        <f>IF(H44="yes",A44,"")</f>
        <v/>
      </c>
    </row>
    <row r="45" ht="15" customHeight="1" s="22">
      <c r="A45" s="33">
        <f>A44+1</f>
        <v/>
      </c>
      <c r="B45" s="35">
        <f>$B$14*B44/(A45+$B$14*B44)</f>
        <v/>
      </c>
      <c r="C45" s="35">
        <f>IF(A45&lt;=$B$14,1,A45*B45/(A45-$B$14+$B$14*B45))</f>
        <v/>
      </c>
      <c r="D45" s="32">
        <f>C45</f>
        <v/>
      </c>
      <c r="E45" s="32">
        <f>IF(A45&lt;=$B$14,0,1-C45*EXP(-(A45-$B$14)*$B$9/$B$7))</f>
        <v/>
      </c>
      <c r="F45" s="30">
        <f>IF(A45&lt;=$B$14,"",C45*$B$7/(A45-$B$14))</f>
        <v/>
      </c>
      <c r="G45" s="32">
        <f>IF(A45=0,0,$B$14/A45)</f>
        <v/>
      </c>
      <c r="H45" s="33">
        <f>IF(AND(E45&gt;=$B$8,G45&lt;=$B$10),"yes","")</f>
        <v/>
      </c>
      <c r="I45" s="33">
        <f>IF(H45="yes",A45,"")</f>
        <v/>
      </c>
    </row>
    <row r="46" ht="15" customHeight="1" s="22">
      <c r="A46" s="33">
        <f>A45+1</f>
        <v/>
      </c>
      <c r="B46" s="35">
        <f>$B$14*B45/(A46+$B$14*B45)</f>
        <v/>
      </c>
      <c r="C46" s="35">
        <f>IF(A46&lt;=$B$14,1,A46*B46/(A46-$B$14+$B$14*B46))</f>
        <v/>
      </c>
      <c r="D46" s="32">
        <f>C46</f>
        <v/>
      </c>
      <c r="E46" s="32">
        <f>IF(A46&lt;=$B$14,0,1-C46*EXP(-(A46-$B$14)*$B$9/$B$7))</f>
        <v/>
      </c>
      <c r="F46" s="30">
        <f>IF(A46&lt;=$B$14,"",C46*$B$7/(A46-$B$14))</f>
        <v/>
      </c>
      <c r="G46" s="32">
        <f>IF(A46=0,0,$B$14/A46)</f>
        <v/>
      </c>
      <c r="H46" s="33">
        <f>IF(AND(E46&gt;=$B$8,G46&lt;=$B$10),"yes","")</f>
        <v/>
      </c>
      <c r="I46" s="33">
        <f>IF(H46="yes",A46,"")</f>
        <v/>
      </c>
    </row>
    <row r="47" ht="15" customHeight="1" s="22">
      <c r="A47" s="33">
        <f>A46+1</f>
        <v/>
      </c>
      <c r="B47" s="35">
        <f>$B$14*B46/(A47+$B$14*B46)</f>
        <v/>
      </c>
      <c r="C47" s="35">
        <f>IF(A47&lt;=$B$14,1,A47*B47/(A47-$B$14+$B$14*B47))</f>
        <v/>
      </c>
      <c r="D47" s="32">
        <f>C47</f>
        <v/>
      </c>
      <c r="E47" s="32">
        <f>IF(A47&lt;=$B$14,0,1-C47*EXP(-(A47-$B$14)*$B$9/$B$7))</f>
        <v/>
      </c>
      <c r="F47" s="30">
        <f>IF(A47&lt;=$B$14,"",C47*$B$7/(A47-$B$14))</f>
        <v/>
      </c>
      <c r="G47" s="32">
        <f>IF(A47=0,0,$B$14/A47)</f>
        <v/>
      </c>
      <c r="H47" s="33">
        <f>IF(AND(E47&gt;=$B$8,G47&lt;=$B$10),"yes","")</f>
        <v/>
      </c>
      <c r="I47" s="33">
        <f>IF(H47="yes",A47,"")</f>
        <v/>
      </c>
    </row>
    <row r="48" ht="15" customHeight="1" s="22">
      <c r="A48" s="33">
        <f>A47+1</f>
        <v/>
      </c>
      <c r="B48" s="35">
        <f>$B$14*B47/(A48+$B$14*B47)</f>
        <v/>
      </c>
      <c r="C48" s="35">
        <f>IF(A48&lt;=$B$14,1,A48*B48/(A48-$B$14+$B$14*B48))</f>
        <v/>
      </c>
      <c r="D48" s="32">
        <f>C48</f>
        <v/>
      </c>
      <c r="E48" s="32">
        <f>IF(A48&lt;=$B$14,0,1-C48*EXP(-(A48-$B$14)*$B$9/$B$7))</f>
        <v/>
      </c>
      <c r="F48" s="30">
        <f>IF(A48&lt;=$B$14,"",C48*$B$7/(A48-$B$14))</f>
        <v/>
      </c>
      <c r="G48" s="32">
        <f>IF(A48=0,0,$B$14/A48)</f>
        <v/>
      </c>
      <c r="H48" s="33">
        <f>IF(AND(E48&gt;=$B$8,G48&lt;=$B$10),"yes","")</f>
        <v/>
      </c>
      <c r="I48" s="33">
        <f>IF(H48="yes",A48,"")</f>
        <v/>
      </c>
    </row>
    <row r="49" ht="15" customHeight="1" s="22">
      <c r="A49" s="33">
        <f>A48+1</f>
        <v/>
      </c>
      <c r="B49" s="35">
        <f>$B$14*B48/(A49+$B$14*B48)</f>
        <v/>
      </c>
      <c r="C49" s="35">
        <f>IF(A49&lt;=$B$14,1,A49*B49/(A49-$B$14+$B$14*B49))</f>
        <v/>
      </c>
      <c r="D49" s="32">
        <f>C49</f>
        <v/>
      </c>
      <c r="E49" s="32">
        <f>IF(A49&lt;=$B$14,0,1-C49*EXP(-(A49-$B$14)*$B$9/$B$7))</f>
        <v/>
      </c>
      <c r="F49" s="30">
        <f>IF(A49&lt;=$B$14,"",C49*$B$7/(A49-$B$14))</f>
        <v/>
      </c>
      <c r="G49" s="32">
        <f>IF(A49=0,0,$B$14/A49)</f>
        <v/>
      </c>
      <c r="H49" s="33">
        <f>IF(AND(E49&gt;=$B$8,G49&lt;=$B$10),"yes","")</f>
        <v/>
      </c>
      <c r="I49" s="33">
        <f>IF(H49="yes",A49,"")</f>
        <v/>
      </c>
    </row>
    <row r="50" ht="15" customHeight="1" s="22">
      <c r="A50" s="33">
        <f>A49+1</f>
        <v/>
      </c>
      <c r="B50" s="35">
        <f>$B$14*B49/(A50+$B$14*B49)</f>
        <v/>
      </c>
      <c r="C50" s="35">
        <f>IF(A50&lt;=$B$14,1,A50*B50/(A50-$B$14+$B$14*B50))</f>
        <v/>
      </c>
      <c r="D50" s="32">
        <f>C50</f>
        <v/>
      </c>
      <c r="E50" s="32">
        <f>IF(A50&lt;=$B$14,0,1-C50*EXP(-(A50-$B$14)*$B$9/$B$7))</f>
        <v/>
      </c>
      <c r="F50" s="30">
        <f>IF(A50&lt;=$B$14,"",C50*$B$7/(A50-$B$14))</f>
        <v/>
      </c>
      <c r="G50" s="32">
        <f>IF(A50=0,0,$B$14/A50)</f>
        <v/>
      </c>
      <c r="H50" s="33">
        <f>IF(AND(E50&gt;=$B$8,G50&lt;=$B$10),"yes","")</f>
        <v/>
      </c>
      <c r="I50" s="33">
        <f>IF(H50="yes",A50,"")</f>
        <v/>
      </c>
    </row>
    <row r="51" ht="15" customHeight="1" s="22">
      <c r="A51" s="33">
        <f>A50+1</f>
        <v/>
      </c>
      <c r="B51" s="35">
        <f>$B$14*B50/(A51+$B$14*B50)</f>
        <v/>
      </c>
      <c r="C51" s="35">
        <f>IF(A51&lt;=$B$14,1,A51*B51/(A51-$B$14+$B$14*B51))</f>
        <v/>
      </c>
      <c r="D51" s="32">
        <f>C51</f>
        <v/>
      </c>
      <c r="E51" s="32">
        <f>IF(A51&lt;=$B$14,0,1-C51*EXP(-(A51-$B$14)*$B$9/$B$7))</f>
        <v/>
      </c>
      <c r="F51" s="30">
        <f>IF(A51&lt;=$B$14,"",C51*$B$7/(A51-$B$14))</f>
        <v/>
      </c>
      <c r="G51" s="32">
        <f>IF(A51=0,0,$B$14/A51)</f>
        <v/>
      </c>
      <c r="H51" s="33">
        <f>IF(AND(E51&gt;=$B$8,G51&lt;=$B$10),"yes","")</f>
        <v/>
      </c>
      <c r="I51" s="33">
        <f>IF(H51="yes",A51,"")</f>
        <v/>
      </c>
    </row>
    <row r="52" ht="15" customHeight="1" s="22">
      <c r="A52" s="33">
        <f>A51+1</f>
        <v/>
      </c>
      <c r="B52" s="35">
        <f>$B$14*B51/(A52+$B$14*B51)</f>
        <v/>
      </c>
      <c r="C52" s="35">
        <f>IF(A52&lt;=$B$14,1,A52*B52/(A52-$B$14+$B$14*B52))</f>
        <v/>
      </c>
      <c r="D52" s="32">
        <f>C52</f>
        <v/>
      </c>
      <c r="E52" s="32">
        <f>IF(A52&lt;=$B$14,0,1-C52*EXP(-(A52-$B$14)*$B$9/$B$7))</f>
        <v/>
      </c>
      <c r="F52" s="30">
        <f>IF(A52&lt;=$B$14,"",C52*$B$7/(A52-$B$14))</f>
        <v/>
      </c>
      <c r="G52" s="32">
        <f>IF(A52=0,0,$B$14/A52)</f>
        <v/>
      </c>
      <c r="H52" s="33">
        <f>IF(AND(E52&gt;=$B$8,G52&lt;=$B$10),"yes","")</f>
        <v/>
      </c>
      <c r="I52" s="33">
        <f>IF(H52="yes",A52,"")</f>
        <v/>
      </c>
    </row>
    <row r="53" ht="15" customHeight="1" s="22">
      <c r="A53" s="33">
        <f>A52+1</f>
        <v/>
      </c>
      <c r="B53" s="35">
        <f>$B$14*B52/(A53+$B$14*B52)</f>
        <v/>
      </c>
      <c r="C53" s="35">
        <f>IF(A53&lt;=$B$14,1,A53*B53/(A53-$B$14+$B$14*B53))</f>
        <v/>
      </c>
      <c r="D53" s="32">
        <f>C53</f>
        <v/>
      </c>
      <c r="E53" s="32">
        <f>IF(A53&lt;=$B$14,0,1-C53*EXP(-(A53-$B$14)*$B$9/$B$7))</f>
        <v/>
      </c>
      <c r="F53" s="30">
        <f>IF(A53&lt;=$B$14,"",C53*$B$7/(A53-$B$14))</f>
        <v/>
      </c>
      <c r="G53" s="32">
        <f>IF(A53=0,0,$B$14/A53)</f>
        <v/>
      </c>
      <c r="H53" s="33">
        <f>IF(AND(E53&gt;=$B$8,G53&lt;=$B$10),"yes","")</f>
        <v/>
      </c>
      <c r="I53" s="33">
        <f>IF(H53="yes",A53,"")</f>
        <v/>
      </c>
    </row>
    <row r="54" ht="15" customHeight="1" s="22">
      <c r="A54" s="33">
        <f>A53+1</f>
        <v/>
      </c>
      <c r="B54" s="35">
        <f>$B$14*B53/(A54+$B$14*B53)</f>
        <v/>
      </c>
      <c r="C54" s="35">
        <f>IF(A54&lt;=$B$14,1,A54*B54/(A54-$B$14+$B$14*B54))</f>
        <v/>
      </c>
      <c r="D54" s="32">
        <f>C54</f>
        <v/>
      </c>
      <c r="E54" s="32">
        <f>IF(A54&lt;=$B$14,0,1-C54*EXP(-(A54-$B$14)*$B$9/$B$7))</f>
        <v/>
      </c>
      <c r="F54" s="30">
        <f>IF(A54&lt;=$B$14,"",C54*$B$7/(A54-$B$14))</f>
        <v/>
      </c>
      <c r="G54" s="32">
        <f>IF(A54=0,0,$B$14/A54)</f>
        <v/>
      </c>
      <c r="H54" s="33">
        <f>IF(AND(E54&gt;=$B$8,G54&lt;=$B$10),"yes","")</f>
        <v/>
      </c>
      <c r="I54" s="33">
        <f>IF(H54="yes",A54,"")</f>
        <v/>
      </c>
    </row>
    <row r="55" ht="15" customHeight="1" s="22">
      <c r="A55" s="33">
        <f>A54+1</f>
        <v/>
      </c>
      <c r="B55" s="35">
        <f>$B$14*B54/(A55+$B$14*B54)</f>
        <v/>
      </c>
      <c r="C55" s="35">
        <f>IF(A55&lt;=$B$14,1,A55*B55/(A55-$B$14+$B$14*B55))</f>
        <v/>
      </c>
      <c r="D55" s="32">
        <f>C55</f>
        <v/>
      </c>
      <c r="E55" s="32">
        <f>IF(A55&lt;=$B$14,0,1-C55*EXP(-(A55-$B$14)*$B$9/$B$7))</f>
        <v/>
      </c>
      <c r="F55" s="30">
        <f>IF(A55&lt;=$B$14,"",C55*$B$7/(A55-$B$14))</f>
        <v/>
      </c>
      <c r="G55" s="32">
        <f>IF(A55=0,0,$B$14/A55)</f>
        <v/>
      </c>
      <c r="H55" s="33">
        <f>IF(AND(E55&gt;=$B$8,G55&lt;=$B$10),"yes","")</f>
        <v/>
      </c>
      <c r="I55" s="33">
        <f>IF(H55="yes",A55,"")</f>
        <v/>
      </c>
    </row>
    <row r="56" ht="15" customHeight="1" s="22">
      <c r="A56" s="33">
        <f>A55+1</f>
        <v/>
      </c>
      <c r="B56" s="35">
        <f>$B$14*B55/(A56+$B$14*B55)</f>
        <v/>
      </c>
      <c r="C56" s="35">
        <f>IF(A56&lt;=$B$14,1,A56*B56/(A56-$B$14+$B$14*B56))</f>
        <v/>
      </c>
      <c r="D56" s="32">
        <f>C56</f>
        <v/>
      </c>
      <c r="E56" s="32">
        <f>IF(A56&lt;=$B$14,0,1-C56*EXP(-(A56-$B$14)*$B$9/$B$7))</f>
        <v/>
      </c>
      <c r="F56" s="30">
        <f>IF(A56&lt;=$B$14,"",C56*$B$7/(A56-$B$14))</f>
        <v/>
      </c>
      <c r="G56" s="32">
        <f>IF(A56=0,0,$B$14/A56)</f>
        <v/>
      </c>
      <c r="H56" s="33">
        <f>IF(AND(E56&gt;=$B$8,G56&lt;=$B$10),"yes","")</f>
        <v/>
      </c>
      <c r="I56" s="33">
        <f>IF(H56="yes",A56,"")</f>
        <v/>
      </c>
    </row>
    <row r="57" ht="15" customHeight="1" s="22">
      <c r="A57" s="33">
        <f>A56+1</f>
        <v/>
      </c>
      <c r="B57" s="35">
        <f>$B$14*B56/(A57+$B$14*B56)</f>
        <v/>
      </c>
      <c r="C57" s="35">
        <f>IF(A57&lt;=$B$14,1,A57*B57/(A57-$B$14+$B$14*B57))</f>
        <v/>
      </c>
      <c r="D57" s="32">
        <f>C57</f>
        <v/>
      </c>
      <c r="E57" s="32">
        <f>IF(A57&lt;=$B$14,0,1-C57*EXP(-(A57-$B$14)*$B$9/$B$7))</f>
        <v/>
      </c>
      <c r="F57" s="30">
        <f>IF(A57&lt;=$B$14,"",C57*$B$7/(A57-$B$14))</f>
        <v/>
      </c>
      <c r="G57" s="32">
        <f>IF(A57=0,0,$B$14/A57)</f>
        <v/>
      </c>
      <c r="H57" s="33">
        <f>IF(AND(E57&gt;=$B$8,G57&lt;=$B$10),"yes","")</f>
        <v/>
      </c>
      <c r="I57" s="33">
        <f>IF(H57="yes",A57,"")</f>
        <v/>
      </c>
    </row>
    <row r="58" ht="15" customHeight="1" s="22">
      <c r="A58" s="33">
        <f>A57+1</f>
        <v/>
      </c>
      <c r="B58" s="35">
        <f>$B$14*B57/(A58+$B$14*B57)</f>
        <v/>
      </c>
      <c r="C58" s="35">
        <f>IF(A58&lt;=$B$14,1,A58*B58/(A58-$B$14+$B$14*B58))</f>
        <v/>
      </c>
      <c r="D58" s="32">
        <f>C58</f>
        <v/>
      </c>
      <c r="E58" s="32">
        <f>IF(A58&lt;=$B$14,0,1-C58*EXP(-(A58-$B$14)*$B$9/$B$7))</f>
        <v/>
      </c>
      <c r="F58" s="30">
        <f>IF(A58&lt;=$B$14,"",C58*$B$7/(A58-$B$14))</f>
        <v/>
      </c>
      <c r="G58" s="32">
        <f>IF(A58=0,0,$B$14/A58)</f>
        <v/>
      </c>
      <c r="H58" s="33">
        <f>IF(AND(E58&gt;=$B$8,G58&lt;=$B$10),"yes","")</f>
        <v/>
      </c>
      <c r="I58" s="33">
        <f>IF(H58="yes",A58,"")</f>
        <v/>
      </c>
    </row>
    <row r="59" ht="15" customHeight="1" s="22">
      <c r="A59" s="33">
        <f>A58+1</f>
        <v/>
      </c>
      <c r="B59" s="35">
        <f>$B$14*B58/(A59+$B$14*B58)</f>
        <v/>
      </c>
      <c r="C59" s="35">
        <f>IF(A59&lt;=$B$14,1,A59*B59/(A59-$B$14+$B$14*B59))</f>
        <v/>
      </c>
      <c r="D59" s="32">
        <f>C59</f>
        <v/>
      </c>
      <c r="E59" s="32">
        <f>IF(A59&lt;=$B$14,0,1-C59*EXP(-(A59-$B$14)*$B$9/$B$7))</f>
        <v/>
      </c>
      <c r="F59" s="30">
        <f>IF(A59&lt;=$B$14,"",C59*$B$7/(A59-$B$14))</f>
        <v/>
      </c>
      <c r="G59" s="32">
        <f>IF(A59=0,0,$B$14/A59)</f>
        <v/>
      </c>
      <c r="H59" s="33">
        <f>IF(AND(E59&gt;=$B$8,G59&lt;=$B$10),"yes","")</f>
        <v/>
      </c>
      <c r="I59" s="33">
        <f>IF(H59="yes",A59,"")</f>
        <v/>
      </c>
    </row>
    <row r="60" ht="15" customHeight="1" s="22">
      <c r="A60" s="33">
        <f>A59+1</f>
        <v/>
      </c>
      <c r="B60" s="35">
        <f>$B$14*B59/(A60+$B$14*B59)</f>
        <v/>
      </c>
      <c r="C60" s="35">
        <f>IF(A60&lt;=$B$14,1,A60*B60/(A60-$B$14+$B$14*B60))</f>
        <v/>
      </c>
      <c r="D60" s="32">
        <f>C60</f>
        <v/>
      </c>
      <c r="E60" s="32">
        <f>IF(A60&lt;=$B$14,0,1-C60*EXP(-(A60-$B$14)*$B$9/$B$7))</f>
        <v/>
      </c>
      <c r="F60" s="30">
        <f>IF(A60&lt;=$B$14,"",C60*$B$7/(A60-$B$14))</f>
        <v/>
      </c>
      <c r="G60" s="32">
        <f>IF(A60=0,0,$B$14/A60)</f>
        <v/>
      </c>
      <c r="H60" s="33">
        <f>IF(AND(E60&gt;=$B$8,G60&lt;=$B$10),"yes","")</f>
        <v/>
      </c>
      <c r="I60" s="33">
        <f>IF(H60="yes",A60,"")</f>
        <v/>
      </c>
    </row>
    <row r="61" ht="15" customHeight="1" s="22">
      <c r="A61" s="33">
        <f>A60+1</f>
        <v/>
      </c>
      <c r="B61" s="35">
        <f>$B$14*B60/(A61+$B$14*B60)</f>
        <v/>
      </c>
      <c r="C61" s="35">
        <f>IF(A61&lt;=$B$14,1,A61*B61/(A61-$B$14+$B$14*B61))</f>
        <v/>
      </c>
      <c r="D61" s="32">
        <f>C61</f>
        <v/>
      </c>
      <c r="E61" s="32">
        <f>IF(A61&lt;=$B$14,0,1-C61*EXP(-(A61-$B$14)*$B$9/$B$7))</f>
        <v/>
      </c>
      <c r="F61" s="30">
        <f>IF(A61&lt;=$B$14,"",C61*$B$7/(A61-$B$14))</f>
        <v/>
      </c>
      <c r="G61" s="32">
        <f>IF(A61=0,0,$B$14/A61)</f>
        <v/>
      </c>
      <c r="H61" s="33">
        <f>IF(AND(E61&gt;=$B$8,G61&lt;=$B$10),"yes","")</f>
        <v/>
      </c>
      <c r="I61" s="33">
        <f>IF(H61="yes",A61,"")</f>
        <v/>
      </c>
    </row>
    <row r="62" ht="15" customHeight="1" s="22">
      <c r="A62" s="33">
        <f>A61+1</f>
        <v/>
      </c>
      <c r="B62" s="35">
        <f>$B$14*B61/(A62+$B$14*B61)</f>
        <v/>
      </c>
      <c r="C62" s="35">
        <f>IF(A62&lt;=$B$14,1,A62*B62/(A62-$B$14+$B$14*B62))</f>
        <v/>
      </c>
      <c r="D62" s="32">
        <f>C62</f>
        <v/>
      </c>
      <c r="E62" s="32">
        <f>IF(A62&lt;=$B$14,0,1-C62*EXP(-(A62-$B$14)*$B$9/$B$7))</f>
        <v/>
      </c>
      <c r="F62" s="30">
        <f>IF(A62&lt;=$B$14,"",C62*$B$7/(A62-$B$14))</f>
        <v/>
      </c>
      <c r="G62" s="32">
        <f>IF(A62=0,0,$B$14/A62)</f>
        <v/>
      </c>
      <c r="H62" s="33">
        <f>IF(AND(E62&gt;=$B$8,G62&lt;=$B$10),"yes","")</f>
        <v/>
      </c>
      <c r="I62" s="33">
        <f>IF(H62="yes",A62,"")</f>
        <v/>
      </c>
    </row>
    <row r="63" ht="15" customHeight="1" s="22">
      <c r="A63" s="33">
        <f>A62+1</f>
        <v/>
      </c>
      <c r="B63" s="35">
        <f>$B$14*B62/(A63+$B$14*B62)</f>
        <v/>
      </c>
      <c r="C63" s="35">
        <f>IF(A63&lt;=$B$14,1,A63*B63/(A63-$B$14+$B$14*B63))</f>
        <v/>
      </c>
      <c r="D63" s="32">
        <f>C63</f>
        <v/>
      </c>
      <c r="E63" s="32">
        <f>IF(A63&lt;=$B$14,0,1-C63*EXP(-(A63-$B$14)*$B$9/$B$7))</f>
        <v/>
      </c>
      <c r="F63" s="30">
        <f>IF(A63&lt;=$B$14,"",C63*$B$7/(A63-$B$14))</f>
        <v/>
      </c>
      <c r="G63" s="32">
        <f>IF(A63=0,0,$B$14/A63)</f>
        <v/>
      </c>
      <c r="H63" s="33">
        <f>IF(AND(E63&gt;=$B$8,G63&lt;=$B$10),"yes","")</f>
        <v/>
      </c>
      <c r="I63" s="33">
        <f>IF(H63="yes",A63,"")</f>
        <v/>
      </c>
    </row>
    <row r="64" ht="15" customHeight="1" s="22">
      <c r="A64" s="33">
        <f>A63+1</f>
        <v/>
      </c>
      <c r="B64" s="35">
        <f>$B$14*B63/(A64+$B$14*B63)</f>
        <v/>
      </c>
      <c r="C64" s="35">
        <f>IF(A64&lt;=$B$14,1,A64*B64/(A64-$B$14+$B$14*B64))</f>
        <v/>
      </c>
      <c r="D64" s="32">
        <f>C64</f>
        <v/>
      </c>
      <c r="E64" s="32">
        <f>IF(A64&lt;=$B$14,0,1-C64*EXP(-(A64-$B$14)*$B$9/$B$7))</f>
        <v/>
      </c>
      <c r="F64" s="30">
        <f>IF(A64&lt;=$B$14,"",C64*$B$7/(A64-$B$14))</f>
        <v/>
      </c>
      <c r="G64" s="32">
        <f>IF(A64=0,0,$B$14/A64)</f>
        <v/>
      </c>
      <c r="H64" s="33">
        <f>IF(AND(E64&gt;=$B$8,G64&lt;=$B$10),"yes","")</f>
        <v/>
      </c>
      <c r="I64" s="33">
        <f>IF(H64="yes",A64,"")</f>
        <v/>
      </c>
    </row>
    <row r="65" ht="15" customHeight="1" s="22">
      <c r="A65" s="33">
        <f>A64+1</f>
        <v/>
      </c>
      <c r="B65" s="35">
        <f>$B$14*B64/(A65+$B$14*B64)</f>
        <v/>
      </c>
      <c r="C65" s="35">
        <f>IF(A65&lt;=$B$14,1,A65*B65/(A65-$B$14+$B$14*B65))</f>
        <v/>
      </c>
      <c r="D65" s="32">
        <f>C65</f>
        <v/>
      </c>
      <c r="E65" s="32">
        <f>IF(A65&lt;=$B$14,0,1-C65*EXP(-(A65-$B$14)*$B$9/$B$7))</f>
        <v/>
      </c>
      <c r="F65" s="30">
        <f>IF(A65&lt;=$B$14,"",C65*$B$7/(A65-$B$14))</f>
        <v/>
      </c>
      <c r="G65" s="32">
        <f>IF(A65=0,0,$B$14/A65)</f>
        <v/>
      </c>
      <c r="H65" s="33">
        <f>IF(AND(E65&gt;=$B$8,G65&lt;=$B$10),"yes","")</f>
        <v/>
      </c>
      <c r="I65" s="33">
        <f>IF(H65="yes",A65,"")</f>
        <v/>
      </c>
    </row>
    <row r="66" ht="15" customHeight="1" s="22">
      <c r="A66" s="33">
        <f>A65+1</f>
        <v/>
      </c>
      <c r="B66" s="35">
        <f>$B$14*B65/(A66+$B$14*B65)</f>
        <v/>
      </c>
      <c r="C66" s="35">
        <f>IF(A66&lt;=$B$14,1,A66*B66/(A66-$B$14+$B$14*B66))</f>
        <v/>
      </c>
      <c r="D66" s="32">
        <f>C66</f>
        <v/>
      </c>
      <c r="E66" s="32">
        <f>IF(A66&lt;=$B$14,0,1-C66*EXP(-(A66-$B$14)*$B$9/$B$7))</f>
        <v/>
      </c>
      <c r="F66" s="30">
        <f>IF(A66&lt;=$B$14,"",C66*$B$7/(A66-$B$14))</f>
        <v/>
      </c>
      <c r="G66" s="32">
        <f>IF(A66=0,0,$B$14/A66)</f>
        <v/>
      </c>
      <c r="H66" s="33">
        <f>IF(AND(E66&gt;=$B$8,G66&lt;=$B$10),"yes","")</f>
        <v/>
      </c>
      <c r="I66" s="33">
        <f>IF(H66="yes",A66,"")</f>
        <v/>
      </c>
    </row>
    <row r="67" ht="15" customHeight="1" s="22">
      <c r="A67" s="33">
        <f>A66+1</f>
        <v/>
      </c>
      <c r="B67" s="35">
        <f>$B$14*B66/(A67+$B$14*B66)</f>
        <v/>
      </c>
      <c r="C67" s="35">
        <f>IF(A67&lt;=$B$14,1,A67*B67/(A67-$B$14+$B$14*B67))</f>
        <v/>
      </c>
      <c r="D67" s="32">
        <f>C67</f>
        <v/>
      </c>
      <c r="E67" s="32">
        <f>IF(A67&lt;=$B$14,0,1-C67*EXP(-(A67-$B$14)*$B$9/$B$7))</f>
        <v/>
      </c>
      <c r="F67" s="30">
        <f>IF(A67&lt;=$B$14,"",C67*$B$7/(A67-$B$14))</f>
        <v/>
      </c>
      <c r="G67" s="32">
        <f>IF(A67=0,0,$B$14/A67)</f>
        <v/>
      </c>
      <c r="H67" s="33">
        <f>IF(AND(E67&gt;=$B$8,G67&lt;=$B$10),"yes","")</f>
        <v/>
      </c>
      <c r="I67" s="33">
        <f>IF(H67="yes",A67,"")</f>
        <v/>
      </c>
    </row>
    <row r="68" ht="15" customHeight="1" s="22">
      <c r="A68" s="33">
        <f>A67+1</f>
        <v/>
      </c>
      <c r="B68" s="35">
        <f>$B$14*B67/(A68+$B$14*B67)</f>
        <v/>
      </c>
      <c r="C68" s="35">
        <f>IF(A68&lt;=$B$14,1,A68*B68/(A68-$B$14+$B$14*B68))</f>
        <v/>
      </c>
      <c r="D68" s="32">
        <f>C68</f>
        <v/>
      </c>
      <c r="E68" s="32">
        <f>IF(A68&lt;=$B$14,0,1-C68*EXP(-(A68-$B$14)*$B$9/$B$7))</f>
        <v/>
      </c>
      <c r="F68" s="30">
        <f>IF(A68&lt;=$B$14,"",C68*$B$7/(A68-$B$14))</f>
        <v/>
      </c>
      <c r="G68" s="32">
        <f>IF(A68=0,0,$B$14/A68)</f>
        <v/>
      </c>
      <c r="H68" s="33">
        <f>IF(AND(E68&gt;=$B$8,G68&lt;=$B$10),"yes","")</f>
        <v/>
      </c>
      <c r="I68" s="33">
        <f>IF(H68="yes",A68,"")</f>
        <v/>
      </c>
    </row>
    <row r="69" ht="15" customHeight="1" s="22">
      <c r="A69" s="33">
        <f>A68+1</f>
        <v/>
      </c>
      <c r="B69" s="35">
        <f>$B$14*B68/(A69+$B$14*B68)</f>
        <v/>
      </c>
      <c r="C69" s="35">
        <f>IF(A69&lt;=$B$14,1,A69*B69/(A69-$B$14+$B$14*B69))</f>
        <v/>
      </c>
      <c r="D69" s="32">
        <f>C69</f>
        <v/>
      </c>
      <c r="E69" s="32">
        <f>IF(A69&lt;=$B$14,0,1-C69*EXP(-(A69-$B$14)*$B$9/$B$7))</f>
        <v/>
      </c>
      <c r="F69" s="30">
        <f>IF(A69&lt;=$B$14,"",C69*$B$7/(A69-$B$14))</f>
        <v/>
      </c>
      <c r="G69" s="32">
        <f>IF(A69=0,0,$B$14/A69)</f>
        <v/>
      </c>
      <c r="H69" s="33">
        <f>IF(AND(E69&gt;=$B$8,G69&lt;=$B$10),"yes","")</f>
        <v/>
      </c>
      <c r="I69" s="33">
        <f>IF(H69="yes",A69,"")</f>
        <v/>
      </c>
    </row>
    <row r="70" ht="15" customHeight="1" s="22">
      <c r="A70" s="33">
        <f>A69+1</f>
        <v/>
      </c>
      <c r="B70" s="35">
        <f>$B$14*B69/(A70+$B$14*B69)</f>
        <v/>
      </c>
      <c r="C70" s="35">
        <f>IF(A70&lt;=$B$14,1,A70*B70/(A70-$B$14+$B$14*B70))</f>
        <v/>
      </c>
      <c r="D70" s="32">
        <f>C70</f>
        <v/>
      </c>
      <c r="E70" s="32">
        <f>IF(A70&lt;=$B$14,0,1-C70*EXP(-(A70-$B$14)*$B$9/$B$7))</f>
        <v/>
      </c>
      <c r="F70" s="30">
        <f>IF(A70&lt;=$B$14,"",C70*$B$7/(A70-$B$14))</f>
        <v/>
      </c>
      <c r="G70" s="32">
        <f>IF(A70=0,0,$B$14/A70)</f>
        <v/>
      </c>
      <c r="H70" s="33">
        <f>IF(AND(E70&gt;=$B$8,G70&lt;=$B$10),"yes","")</f>
        <v/>
      </c>
      <c r="I70" s="33">
        <f>IF(H70="yes",A70,"")</f>
        <v/>
      </c>
    </row>
    <row r="71" ht="15" customHeight="1" s="22">
      <c r="A71" s="33">
        <f>A70+1</f>
        <v/>
      </c>
      <c r="B71" s="35">
        <f>$B$14*B70/(A71+$B$14*B70)</f>
        <v/>
      </c>
      <c r="C71" s="35">
        <f>IF(A71&lt;=$B$14,1,A71*B71/(A71-$B$14+$B$14*B71))</f>
        <v/>
      </c>
      <c r="D71" s="32">
        <f>C71</f>
        <v/>
      </c>
      <c r="E71" s="32">
        <f>IF(A71&lt;=$B$14,0,1-C71*EXP(-(A71-$B$14)*$B$9/$B$7))</f>
        <v/>
      </c>
      <c r="F71" s="30">
        <f>IF(A71&lt;=$B$14,"",C71*$B$7/(A71-$B$14))</f>
        <v/>
      </c>
      <c r="G71" s="32">
        <f>IF(A71=0,0,$B$14/A71)</f>
        <v/>
      </c>
      <c r="H71" s="33">
        <f>IF(AND(E71&gt;=$B$8,G71&lt;=$B$10),"yes","")</f>
        <v/>
      </c>
      <c r="I71" s="33">
        <f>IF(H71="yes",A71,"")</f>
        <v/>
      </c>
    </row>
    <row r="72" ht="15" customHeight="1" s="22">
      <c r="A72" s="33">
        <f>A71+1</f>
        <v/>
      </c>
      <c r="B72" s="35">
        <f>$B$14*B71/(A72+$B$14*B71)</f>
        <v/>
      </c>
      <c r="C72" s="35">
        <f>IF(A72&lt;=$B$14,1,A72*B72/(A72-$B$14+$B$14*B72))</f>
        <v/>
      </c>
      <c r="D72" s="32">
        <f>C72</f>
        <v/>
      </c>
      <c r="E72" s="32">
        <f>IF(A72&lt;=$B$14,0,1-C72*EXP(-(A72-$B$14)*$B$9/$B$7))</f>
        <v/>
      </c>
      <c r="F72" s="30">
        <f>IF(A72&lt;=$B$14,"",C72*$B$7/(A72-$B$14))</f>
        <v/>
      </c>
      <c r="G72" s="32">
        <f>IF(A72=0,0,$B$14/A72)</f>
        <v/>
      </c>
      <c r="H72" s="33">
        <f>IF(AND(E72&gt;=$B$8,G72&lt;=$B$10),"yes","")</f>
        <v/>
      </c>
      <c r="I72" s="33">
        <f>IF(H72="yes",A72,"")</f>
        <v/>
      </c>
    </row>
    <row r="73" ht="15" customHeight="1" s="22">
      <c r="A73" s="33">
        <f>A72+1</f>
        <v/>
      </c>
      <c r="B73" s="35">
        <f>$B$14*B72/(A73+$B$14*B72)</f>
        <v/>
      </c>
      <c r="C73" s="35">
        <f>IF(A73&lt;=$B$14,1,A73*B73/(A73-$B$14+$B$14*B73))</f>
        <v/>
      </c>
      <c r="D73" s="32">
        <f>C73</f>
        <v/>
      </c>
      <c r="E73" s="32">
        <f>IF(A73&lt;=$B$14,0,1-C73*EXP(-(A73-$B$14)*$B$9/$B$7))</f>
        <v/>
      </c>
      <c r="F73" s="30">
        <f>IF(A73&lt;=$B$14,"",C73*$B$7/(A73-$B$14))</f>
        <v/>
      </c>
      <c r="G73" s="32">
        <f>IF(A73=0,0,$B$14/A73)</f>
        <v/>
      </c>
      <c r="H73" s="33">
        <f>IF(AND(E73&gt;=$B$8,G73&lt;=$B$10),"yes","")</f>
        <v/>
      </c>
      <c r="I73" s="33">
        <f>IF(H73="yes",A73,"")</f>
        <v/>
      </c>
    </row>
    <row r="74" ht="15" customHeight="1" s="22">
      <c r="A74" s="33">
        <f>A73+1</f>
        <v/>
      </c>
      <c r="B74" s="35">
        <f>$B$14*B73/(A74+$B$14*B73)</f>
        <v/>
      </c>
      <c r="C74" s="35">
        <f>IF(A74&lt;=$B$14,1,A74*B74/(A74-$B$14+$B$14*B74))</f>
        <v/>
      </c>
      <c r="D74" s="32">
        <f>C74</f>
        <v/>
      </c>
      <c r="E74" s="32">
        <f>IF(A74&lt;=$B$14,0,1-C74*EXP(-(A74-$B$14)*$B$9/$B$7))</f>
        <v/>
      </c>
      <c r="F74" s="30">
        <f>IF(A74&lt;=$B$14,"",C74*$B$7/(A74-$B$14))</f>
        <v/>
      </c>
      <c r="G74" s="32">
        <f>IF(A74=0,0,$B$14/A74)</f>
        <v/>
      </c>
      <c r="H74" s="33">
        <f>IF(AND(E74&gt;=$B$8,G74&lt;=$B$10),"yes","")</f>
        <v/>
      </c>
      <c r="I74" s="33">
        <f>IF(H74="yes",A74,"")</f>
        <v/>
      </c>
    </row>
    <row r="75" ht="15" customHeight="1" s="22">
      <c r="A75" s="33">
        <f>A74+1</f>
        <v/>
      </c>
      <c r="B75" s="35">
        <f>$B$14*B74/(A75+$B$14*B74)</f>
        <v/>
      </c>
      <c r="C75" s="35">
        <f>IF(A75&lt;=$B$14,1,A75*B75/(A75-$B$14+$B$14*B75))</f>
        <v/>
      </c>
      <c r="D75" s="32">
        <f>C75</f>
        <v/>
      </c>
      <c r="E75" s="32">
        <f>IF(A75&lt;=$B$14,0,1-C75*EXP(-(A75-$B$14)*$B$9/$B$7))</f>
        <v/>
      </c>
      <c r="F75" s="30">
        <f>IF(A75&lt;=$B$14,"",C75*$B$7/(A75-$B$14))</f>
        <v/>
      </c>
      <c r="G75" s="32">
        <f>IF(A75=0,0,$B$14/A75)</f>
        <v/>
      </c>
      <c r="H75" s="33">
        <f>IF(AND(E75&gt;=$B$8,G75&lt;=$B$10),"yes","")</f>
        <v/>
      </c>
      <c r="I75" s="33">
        <f>IF(H75="yes",A75,"")</f>
        <v/>
      </c>
    </row>
    <row r="76" ht="15" customHeight="1" s="22">
      <c r="A76" s="33">
        <f>A75+1</f>
        <v/>
      </c>
      <c r="B76" s="35">
        <f>$B$14*B75/(A76+$B$14*B75)</f>
        <v/>
      </c>
      <c r="C76" s="35">
        <f>IF(A76&lt;=$B$14,1,A76*B76/(A76-$B$14+$B$14*B76))</f>
        <v/>
      </c>
      <c r="D76" s="32">
        <f>C76</f>
        <v/>
      </c>
      <c r="E76" s="32">
        <f>IF(A76&lt;=$B$14,0,1-C76*EXP(-(A76-$B$14)*$B$9/$B$7))</f>
        <v/>
      </c>
      <c r="F76" s="30">
        <f>IF(A76&lt;=$B$14,"",C76*$B$7/(A76-$B$14))</f>
        <v/>
      </c>
      <c r="G76" s="32">
        <f>IF(A76=0,0,$B$14/A76)</f>
        <v/>
      </c>
      <c r="H76" s="33">
        <f>IF(AND(E76&gt;=$B$8,G76&lt;=$B$10),"yes","")</f>
        <v/>
      </c>
      <c r="I76" s="33">
        <f>IF(H76="yes",A76,"")</f>
        <v/>
      </c>
    </row>
    <row r="77" ht="15" customHeight="1" s="22">
      <c r="A77" s="33">
        <f>A76+1</f>
        <v/>
      </c>
      <c r="B77" s="35">
        <f>$B$14*B76/(A77+$B$14*B76)</f>
        <v/>
      </c>
      <c r="C77" s="35">
        <f>IF(A77&lt;=$B$14,1,A77*B77/(A77-$B$14+$B$14*B77))</f>
        <v/>
      </c>
      <c r="D77" s="32">
        <f>C77</f>
        <v/>
      </c>
      <c r="E77" s="32">
        <f>IF(A77&lt;=$B$14,0,1-C77*EXP(-(A77-$B$14)*$B$9/$B$7))</f>
        <v/>
      </c>
      <c r="F77" s="30">
        <f>IF(A77&lt;=$B$14,"",C77*$B$7/(A77-$B$14))</f>
        <v/>
      </c>
      <c r="G77" s="32">
        <f>IF(A77=0,0,$B$14/A77)</f>
        <v/>
      </c>
      <c r="H77" s="33">
        <f>IF(AND(E77&gt;=$B$8,G77&lt;=$B$10),"yes","")</f>
        <v/>
      </c>
      <c r="I77" s="33">
        <f>IF(H77="yes",A77,"")</f>
        <v/>
      </c>
    </row>
    <row r="78" ht="15" customHeight="1" s="22">
      <c r="A78" s="33">
        <f>A77+1</f>
        <v/>
      </c>
      <c r="B78" s="35">
        <f>$B$14*B77/(A78+$B$14*B77)</f>
        <v/>
      </c>
      <c r="C78" s="35">
        <f>IF(A78&lt;=$B$14,1,A78*B78/(A78-$B$14+$B$14*B78))</f>
        <v/>
      </c>
      <c r="D78" s="32">
        <f>C78</f>
        <v/>
      </c>
      <c r="E78" s="32">
        <f>IF(A78&lt;=$B$14,0,1-C78*EXP(-(A78-$B$14)*$B$9/$B$7))</f>
        <v/>
      </c>
      <c r="F78" s="30">
        <f>IF(A78&lt;=$B$14,"",C78*$B$7/(A78-$B$14))</f>
        <v/>
      </c>
      <c r="G78" s="32">
        <f>IF(A78=0,0,$B$14/A78)</f>
        <v/>
      </c>
      <c r="H78" s="33">
        <f>IF(AND(E78&gt;=$B$8,G78&lt;=$B$10),"yes","")</f>
        <v/>
      </c>
      <c r="I78" s="33">
        <f>IF(H78="yes",A78,"")</f>
        <v/>
      </c>
    </row>
    <row r="79" ht="15" customHeight="1" s="22">
      <c r="A79" s="33">
        <f>A78+1</f>
        <v/>
      </c>
      <c r="B79" s="35">
        <f>$B$14*B78/(A79+$B$14*B78)</f>
        <v/>
      </c>
      <c r="C79" s="35">
        <f>IF(A79&lt;=$B$14,1,A79*B79/(A79-$B$14+$B$14*B79))</f>
        <v/>
      </c>
      <c r="D79" s="32">
        <f>C79</f>
        <v/>
      </c>
      <c r="E79" s="32">
        <f>IF(A79&lt;=$B$14,0,1-C79*EXP(-(A79-$B$14)*$B$9/$B$7))</f>
        <v/>
      </c>
      <c r="F79" s="30">
        <f>IF(A79&lt;=$B$14,"",C79*$B$7/(A79-$B$14))</f>
        <v/>
      </c>
      <c r="G79" s="32">
        <f>IF(A79=0,0,$B$14/A79)</f>
        <v/>
      </c>
      <c r="H79" s="33">
        <f>IF(AND(E79&gt;=$B$8,G79&lt;=$B$10),"yes","")</f>
        <v/>
      </c>
      <c r="I79" s="33">
        <f>IF(H79="yes",A79,"")</f>
        <v/>
      </c>
    </row>
    <row r="80" ht="15" customHeight="1" s="22">
      <c r="A80" s="33">
        <f>A79+1</f>
        <v/>
      </c>
      <c r="B80" s="35">
        <f>$B$14*B79/(A80+$B$14*B79)</f>
        <v/>
      </c>
      <c r="C80" s="35">
        <f>IF(A80&lt;=$B$14,1,A80*B80/(A80-$B$14+$B$14*B80))</f>
        <v/>
      </c>
      <c r="D80" s="32">
        <f>C80</f>
        <v/>
      </c>
      <c r="E80" s="32">
        <f>IF(A80&lt;=$B$14,0,1-C80*EXP(-(A80-$B$14)*$B$9/$B$7))</f>
        <v/>
      </c>
      <c r="F80" s="30">
        <f>IF(A80&lt;=$B$14,"",C80*$B$7/(A80-$B$14))</f>
        <v/>
      </c>
      <c r="G80" s="32">
        <f>IF(A80=0,0,$B$14/A80)</f>
        <v/>
      </c>
      <c r="H80" s="33">
        <f>IF(AND(E80&gt;=$B$8,G80&lt;=$B$10),"yes","")</f>
        <v/>
      </c>
      <c r="I80" s="33">
        <f>IF(H80="yes",A80,"")</f>
        <v/>
      </c>
    </row>
    <row r="81" ht="15" customHeight="1" s="22">
      <c r="A81" s="33">
        <f>A80+1</f>
        <v/>
      </c>
      <c r="B81" s="35">
        <f>$B$14*B80/(A81+$B$14*B80)</f>
        <v/>
      </c>
      <c r="C81" s="35">
        <f>IF(A81&lt;=$B$14,1,A81*B81/(A81-$B$14+$B$14*B81))</f>
        <v/>
      </c>
      <c r="D81" s="32">
        <f>C81</f>
        <v/>
      </c>
      <c r="E81" s="32">
        <f>IF(A81&lt;=$B$14,0,1-C81*EXP(-(A81-$B$14)*$B$9/$B$7))</f>
        <v/>
      </c>
      <c r="F81" s="30">
        <f>IF(A81&lt;=$B$14,"",C81*$B$7/(A81-$B$14))</f>
        <v/>
      </c>
      <c r="G81" s="32">
        <f>IF(A81=0,0,$B$14/A81)</f>
        <v/>
      </c>
      <c r="H81" s="33">
        <f>IF(AND(E81&gt;=$B$8,G81&lt;=$B$10),"yes","")</f>
        <v/>
      </c>
      <c r="I81" s="33">
        <f>IF(H81="yes",A81,"")</f>
        <v/>
      </c>
    </row>
    <row r="82" ht="15" customHeight="1" s="22">
      <c r="A82" s="33">
        <f>A81+1</f>
        <v/>
      </c>
      <c r="B82" s="35">
        <f>$B$14*B81/(A82+$B$14*B81)</f>
        <v/>
      </c>
      <c r="C82" s="35">
        <f>IF(A82&lt;=$B$14,1,A82*B82/(A82-$B$14+$B$14*B82))</f>
        <v/>
      </c>
      <c r="D82" s="32">
        <f>C82</f>
        <v/>
      </c>
      <c r="E82" s="32">
        <f>IF(A82&lt;=$B$14,0,1-C82*EXP(-(A82-$B$14)*$B$9/$B$7))</f>
        <v/>
      </c>
      <c r="F82" s="30">
        <f>IF(A82&lt;=$B$14,"",C82*$B$7/(A82-$B$14))</f>
        <v/>
      </c>
      <c r="G82" s="32">
        <f>IF(A82=0,0,$B$14/A82)</f>
        <v/>
      </c>
      <c r="H82" s="33">
        <f>IF(AND(E82&gt;=$B$8,G82&lt;=$B$10),"yes","")</f>
        <v/>
      </c>
      <c r="I82" s="33">
        <f>IF(H82="yes",A82,"")</f>
        <v/>
      </c>
    </row>
    <row r="83" ht="15" customHeight="1" s="22">
      <c r="A83" s="33">
        <f>A82+1</f>
        <v/>
      </c>
      <c r="B83" s="35">
        <f>$B$14*B82/(A83+$B$14*B82)</f>
        <v/>
      </c>
      <c r="C83" s="35">
        <f>IF(A83&lt;=$B$14,1,A83*B83/(A83-$B$14+$B$14*B83))</f>
        <v/>
      </c>
      <c r="D83" s="32">
        <f>C83</f>
        <v/>
      </c>
      <c r="E83" s="32">
        <f>IF(A83&lt;=$B$14,0,1-C83*EXP(-(A83-$B$14)*$B$9/$B$7))</f>
        <v/>
      </c>
      <c r="F83" s="30">
        <f>IF(A83&lt;=$B$14,"",C83*$B$7/(A83-$B$14))</f>
        <v/>
      </c>
      <c r="G83" s="32">
        <f>IF(A83=0,0,$B$14/A83)</f>
        <v/>
      </c>
      <c r="H83" s="33">
        <f>IF(AND(E83&gt;=$B$8,G83&lt;=$B$10),"yes","")</f>
        <v/>
      </c>
      <c r="I83" s="33">
        <f>IF(H83="yes",A83,"")</f>
        <v/>
      </c>
    </row>
    <row r="84" ht="15" customHeight="1" s="22">
      <c r="A84" s="33">
        <f>A83+1</f>
        <v/>
      </c>
      <c r="B84" s="35">
        <f>$B$14*B83/(A84+$B$14*B83)</f>
        <v/>
      </c>
      <c r="C84" s="35">
        <f>IF(A84&lt;=$B$14,1,A84*B84/(A84-$B$14+$B$14*B84))</f>
        <v/>
      </c>
      <c r="D84" s="32">
        <f>C84</f>
        <v/>
      </c>
      <c r="E84" s="32">
        <f>IF(A84&lt;=$B$14,0,1-C84*EXP(-(A84-$B$14)*$B$9/$B$7))</f>
        <v/>
      </c>
      <c r="F84" s="30">
        <f>IF(A84&lt;=$B$14,"",C84*$B$7/(A84-$B$14))</f>
        <v/>
      </c>
      <c r="G84" s="32">
        <f>IF(A84=0,0,$B$14/A84)</f>
        <v/>
      </c>
      <c r="H84" s="33">
        <f>IF(AND(E84&gt;=$B$8,G84&lt;=$B$10),"yes","")</f>
        <v/>
      </c>
      <c r="I84" s="33">
        <f>IF(H84="yes",A84,"")</f>
        <v/>
      </c>
    </row>
    <row r="85" ht="15" customHeight="1" s="22">
      <c r="A85" s="33">
        <f>A84+1</f>
        <v/>
      </c>
      <c r="B85" s="35">
        <f>$B$14*B84/(A85+$B$14*B84)</f>
        <v/>
      </c>
      <c r="C85" s="35">
        <f>IF(A85&lt;=$B$14,1,A85*B85/(A85-$B$14+$B$14*B85))</f>
        <v/>
      </c>
      <c r="D85" s="32">
        <f>C85</f>
        <v/>
      </c>
      <c r="E85" s="32">
        <f>IF(A85&lt;=$B$14,0,1-C85*EXP(-(A85-$B$14)*$B$9/$B$7))</f>
        <v/>
      </c>
      <c r="F85" s="30">
        <f>IF(A85&lt;=$B$14,"",C85*$B$7/(A85-$B$14))</f>
        <v/>
      </c>
      <c r="G85" s="32">
        <f>IF(A85=0,0,$B$14/A85)</f>
        <v/>
      </c>
      <c r="H85" s="33">
        <f>IF(AND(E85&gt;=$B$8,G85&lt;=$B$10),"yes","")</f>
        <v/>
      </c>
      <c r="I85" s="33">
        <f>IF(H85="yes",A85,"")</f>
        <v/>
      </c>
    </row>
    <row r="86" ht="15" customHeight="1" s="22">
      <c r="A86" s="33">
        <f>A85+1</f>
        <v/>
      </c>
      <c r="B86" s="35">
        <f>$B$14*B85/(A86+$B$14*B85)</f>
        <v/>
      </c>
      <c r="C86" s="35">
        <f>IF(A86&lt;=$B$14,1,A86*B86/(A86-$B$14+$B$14*B86))</f>
        <v/>
      </c>
      <c r="D86" s="32">
        <f>C86</f>
        <v/>
      </c>
      <c r="E86" s="32">
        <f>IF(A86&lt;=$B$14,0,1-C86*EXP(-(A86-$B$14)*$B$9/$B$7))</f>
        <v/>
      </c>
      <c r="F86" s="30">
        <f>IF(A86&lt;=$B$14,"",C86*$B$7/(A86-$B$14))</f>
        <v/>
      </c>
      <c r="G86" s="32">
        <f>IF(A86=0,0,$B$14/A86)</f>
        <v/>
      </c>
      <c r="H86" s="33">
        <f>IF(AND(E86&gt;=$B$8,G86&lt;=$B$10),"yes","")</f>
        <v/>
      </c>
      <c r="I86" s="33">
        <f>IF(H86="yes",A86,"")</f>
        <v/>
      </c>
    </row>
    <row r="87" ht="15" customHeight="1" s="22">
      <c r="A87" s="33">
        <f>A86+1</f>
        <v/>
      </c>
      <c r="B87" s="35">
        <f>$B$14*B86/(A87+$B$14*B86)</f>
        <v/>
      </c>
      <c r="C87" s="35">
        <f>IF(A87&lt;=$B$14,1,A87*B87/(A87-$B$14+$B$14*B87))</f>
        <v/>
      </c>
      <c r="D87" s="32">
        <f>C87</f>
        <v/>
      </c>
      <c r="E87" s="32">
        <f>IF(A87&lt;=$B$14,0,1-C87*EXP(-(A87-$B$14)*$B$9/$B$7))</f>
        <v/>
      </c>
      <c r="F87" s="30">
        <f>IF(A87&lt;=$B$14,"",C87*$B$7/(A87-$B$14))</f>
        <v/>
      </c>
      <c r="G87" s="32">
        <f>IF(A87=0,0,$B$14/A87)</f>
        <v/>
      </c>
      <c r="H87" s="33">
        <f>IF(AND(E87&gt;=$B$8,G87&lt;=$B$10),"yes","")</f>
        <v/>
      </c>
      <c r="I87" s="33">
        <f>IF(H87="yes",A87,"")</f>
        <v/>
      </c>
    </row>
    <row r="88" ht="15" customHeight="1" s="22">
      <c r="A88" s="33">
        <f>A87+1</f>
        <v/>
      </c>
      <c r="B88" s="35">
        <f>$B$14*B87/(A88+$B$14*B87)</f>
        <v/>
      </c>
      <c r="C88" s="35">
        <f>IF(A88&lt;=$B$14,1,A88*B88/(A88-$B$14+$B$14*B88))</f>
        <v/>
      </c>
      <c r="D88" s="32">
        <f>C88</f>
        <v/>
      </c>
      <c r="E88" s="32">
        <f>IF(A88&lt;=$B$14,0,1-C88*EXP(-(A88-$B$14)*$B$9/$B$7))</f>
        <v/>
      </c>
      <c r="F88" s="30">
        <f>IF(A88&lt;=$B$14,"",C88*$B$7/(A88-$B$14))</f>
        <v/>
      </c>
      <c r="G88" s="32">
        <f>IF(A88=0,0,$B$14/A88)</f>
        <v/>
      </c>
      <c r="H88" s="33">
        <f>IF(AND(E88&gt;=$B$8,G88&lt;=$B$10),"yes","")</f>
        <v/>
      </c>
      <c r="I88" s="33">
        <f>IF(H88="yes",A88,"")</f>
        <v/>
      </c>
    </row>
    <row r="89" ht="15" customHeight="1" s="22">
      <c r="A89" s="33">
        <f>A88+1</f>
        <v/>
      </c>
      <c r="B89" s="35">
        <f>$B$14*B88/(A89+$B$14*B88)</f>
        <v/>
      </c>
      <c r="C89" s="35">
        <f>IF(A89&lt;=$B$14,1,A89*B89/(A89-$B$14+$B$14*B89))</f>
        <v/>
      </c>
      <c r="D89" s="32">
        <f>C89</f>
        <v/>
      </c>
      <c r="E89" s="32">
        <f>IF(A89&lt;=$B$14,0,1-C89*EXP(-(A89-$B$14)*$B$9/$B$7))</f>
        <v/>
      </c>
      <c r="F89" s="30">
        <f>IF(A89&lt;=$B$14,"",C89*$B$7/(A89-$B$14))</f>
        <v/>
      </c>
      <c r="G89" s="32">
        <f>IF(A89=0,0,$B$14/A89)</f>
        <v/>
      </c>
      <c r="H89" s="33">
        <f>IF(AND(E89&gt;=$B$8,G89&lt;=$B$10),"yes","")</f>
        <v/>
      </c>
      <c r="I89" s="33">
        <f>IF(H89="yes",A89,"")</f>
        <v/>
      </c>
    </row>
    <row r="90" ht="15" customHeight="1" s="22">
      <c r="A90" s="33">
        <f>A89+1</f>
        <v/>
      </c>
      <c r="B90" s="35">
        <f>$B$14*B89/(A90+$B$14*B89)</f>
        <v/>
      </c>
      <c r="C90" s="35">
        <f>IF(A90&lt;=$B$14,1,A90*B90/(A90-$B$14+$B$14*B90))</f>
        <v/>
      </c>
      <c r="D90" s="32">
        <f>C90</f>
        <v/>
      </c>
      <c r="E90" s="32">
        <f>IF(A90&lt;=$B$14,0,1-C90*EXP(-(A90-$B$14)*$B$9/$B$7))</f>
        <v/>
      </c>
      <c r="F90" s="30">
        <f>IF(A90&lt;=$B$14,"",C90*$B$7/(A90-$B$14))</f>
        <v/>
      </c>
      <c r="G90" s="32">
        <f>IF(A90=0,0,$B$14/A90)</f>
        <v/>
      </c>
      <c r="H90" s="33">
        <f>IF(AND(E90&gt;=$B$8,G90&lt;=$B$10),"yes","")</f>
        <v/>
      </c>
      <c r="I90" s="33">
        <f>IF(H90="yes",A90,"")</f>
        <v/>
      </c>
    </row>
    <row r="91" ht="15" customHeight="1" s="22">
      <c r="A91" s="33">
        <f>A90+1</f>
        <v/>
      </c>
      <c r="B91" s="35">
        <f>$B$14*B90/(A91+$B$14*B90)</f>
        <v/>
      </c>
      <c r="C91" s="35">
        <f>IF(A91&lt;=$B$14,1,A91*B91/(A91-$B$14+$B$14*B91))</f>
        <v/>
      </c>
      <c r="D91" s="32">
        <f>C91</f>
        <v/>
      </c>
      <c r="E91" s="32">
        <f>IF(A91&lt;=$B$14,0,1-C91*EXP(-(A91-$B$14)*$B$9/$B$7))</f>
        <v/>
      </c>
      <c r="F91" s="30">
        <f>IF(A91&lt;=$B$14,"",C91*$B$7/(A91-$B$14))</f>
        <v/>
      </c>
      <c r="G91" s="32">
        <f>IF(A91=0,0,$B$14/A91)</f>
        <v/>
      </c>
      <c r="H91" s="33">
        <f>IF(AND(E91&gt;=$B$8,G91&lt;=$B$10),"yes","")</f>
        <v/>
      </c>
      <c r="I91" s="33">
        <f>IF(H91="yes",A91,"")</f>
        <v/>
      </c>
    </row>
    <row r="92" ht="15" customHeight="1" s="22">
      <c r="A92" s="33">
        <f>A91+1</f>
        <v/>
      </c>
      <c r="B92" s="35">
        <f>$B$14*B91/(A92+$B$14*B91)</f>
        <v/>
      </c>
      <c r="C92" s="35">
        <f>IF(A92&lt;=$B$14,1,A92*B92/(A92-$B$14+$B$14*B92))</f>
        <v/>
      </c>
      <c r="D92" s="32">
        <f>C92</f>
        <v/>
      </c>
      <c r="E92" s="32">
        <f>IF(A92&lt;=$B$14,0,1-C92*EXP(-(A92-$B$14)*$B$9/$B$7))</f>
        <v/>
      </c>
      <c r="F92" s="30">
        <f>IF(A92&lt;=$B$14,"",C92*$B$7/(A92-$B$14))</f>
        <v/>
      </c>
      <c r="G92" s="32">
        <f>IF(A92=0,0,$B$14/A92)</f>
        <v/>
      </c>
      <c r="H92" s="33">
        <f>IF(AND(E92&gt;=$B$8,G92&lt;=$B$10),"yes","")</f>
        <v/>
      </c>
      <c r="I92" s="33">
        <f>IF(H92="yes",A92,"")</f>
        <v/>
      </c>
    </row>
    <row r="93" ht="15" customHeight="1" s="22">
      <c r="A93" s="33">
        <f>A92+1</f>
        <v/>
      </c>
      <c r="B93" s="35">
        <f>$B$14*B92/(A93+$B$14*B92)</f>
        <v/>
      </c>
      <c r="C93" s="35">
        <f>IF(A93&lt;=$B$14,1,A93*B93/(A93-$B$14+$B$14*B93))</f>
        <v/>
      </c>
      <c r="D93" s="32">
        <f>C93</f>
        <v/>
      </c>
      <c r="E93" s="32">
        <f>IF(A93&lt;=$B$14,0,1-C93*EXP(-(A93-$B$14)*$B$9/$B$7))</f>
        <v/>
      </c>
      <c r="F93" s="30">
        <f>IF(A93&lt;=$B$14,"",C93*$B$7/(A93-$B$14))</f>
        <v/>
      </c>
      <c r="G93" s="32">
        <f>IF(A93=0,0,$B$14/A93)</f>
        <v/>
      </c>
      <c r="H93" s="33">
        <f>IF(AND(E93&gt;=$B$8,G93&lt;=$B$10),"yes","")</f>
        <v/>
      </c>
      <c r="I93" s="33">
        <f>IF(H93="yes",A93,"")</f>
        <v/>
      </c>
    </row>
    <row r="94" ht="15" customHeight="1" s="22">
      <c r="A94" s="33">
        <f>A93+1</f>
        <v/>
      </c>
      <c r="B94" s="35">
        <f>$B$14*B93/(A94+$B$14*B93)</f>
        <v/>
      </c>
      <c r="C94" s="35">
        <f>IF(A94&lt;=$B$14,1,A94*B94/(A94-$B$14+$B$14*B94))</f>
        <v/>
      </c>
      <c r="D94" s="32">
        <f>C94</f>
        <v/>
      </c>
      <c r="E94" s="32">
        <f>IF(A94&lt;=$B$14,0,1-C94*EXP(-(A94-$B$14)*$B$9/$B$7))</f>
        <v/>
      </c>
      <c r="F94" s="30">
        <f>IF(A94&lt;=$B$14,"",C94*$B$7/(A94-$B$14))</f>
        <v/>
      </c>
      <c r="G94" s="32">
        <f>IF(A94=0,0,$B$14/A94)</f>
        <v/>
      </c>
      <c r="H94" s="33">
        <f>IF(AND(E94&gt;=$B$8,G94&lt;=$B$10),"yes","")</f>
        <v/>
      </c>
      <c r="I94" s="33">
        <f>IF(H94="yes",A94,"")</f>
        <v/>
      </c>
    </row>
    <row r="95" ht="15" customHeight="1" s="22">
      <c r="A95" s="33">
        <f>A94+1</f>
        <v/>
      </c>
      <c r="B95" s="35">
        <f>$B$14*B94/(A95+$B$14*B94)</f>
        <v/>
      </c>
      <c r="C95" s="35">
        <f>IF(A95&lt;=$B$14,1,A95*B95/(A95-$B$14+$B$14*B95))</f>
        <v/>
      </c>
      <c r="D95" s="32">
        <f>C95</f>
        <v/>
      </c>
      <c r="E95" s="32">
        <f>IF(A95&lt;=$B$14,0,1-C95*EXP(-(A95-$B$14)*$B$9/$B$7))</f>
        <v/>
      </c>
      <c r="F95" s="30">
        <f>IF(A95&lt;=$B$14,"",C95*$B$7/(A95-$B$14))</f>
        <v/>
      </c>
      <c r="G95" s="32">
        <f>IF(A95=0,0,$B$14/A95)</f>
        <v/>
      </c>
      <c r="H95" s="33">
        <f>IF(AND(E95&gt;=$B$8,G95&lt;=$B$10),"yes","")</f>
        <v/>
      </c>
      <c r="I95" s="33">
        <f>IF(H95="yes",A95,"")</f>
        <v/>
      </c>
    </row>
    <row r="96" ht="15" customHeight="1" s="22">
      <c r="A96" s="33">
        <f>A95+1</f>
        <v/>
      </c>
      <c r="B96" s="35">
        <f>$B$14*B95/(A96+$B$14*B95)</f>
        <v/>
      </c>
      <c r="C96" s="35">
        <f>IF(A96&lt;=$B$14,1,A96*B96/(A96-$B$14+$B$14*B96))</f>
        <v/>
      </c>
      <c r="D96" s="32">
        <f>C96</f>
        <v/>
      </c>
      <c r="E96" s="32">
        <f>IF(A96&lt;=$B$14,0,1-C96*EXP(-(A96-$B$14)*$B$9/$B$7))</f>
        <v/>
      </c>
      <c r="F96" s="30">
        <f>IF(A96&lt;=$B$14,"",C96*$B$7/(A96-$B$14))</f>
        <v/>
      </c>
      <c r="G96" s="32">
        <f>IF(A96=0,0,$B$14/A96)</f>
        <v/>
      </c>
      <c r="H96" s="33">
        <f>IF(AND(E96&gt;=$B$8,G96&lt;=$B$10),"yes","")</f>
        <v/>
      </c>
      <c r="I96" s="33">
        <f>IF(H96="yes",A96,"")</f>
        <v/>
      </c>
    </row>
    <row r="97" ht="15" customHeight="1" s="22">
      <c r="A97" s="33">
        <f>A96+1</f>
        <v/>
      </c>
      <c r="B97" s="35">
        <f>$B$14*B96/(A97+$B$14*B96)</f>
        <v/>
      </c>
      <c r="C97" s="35">
        <f>IF(A97&lt;=$B$14,1,A97*B97/(A97-$B$14+$B$14*B97))</f>
        <v/>
      </c>
      <c r="D97" s="32">
        <f>C97</f>
        <v/>
      </c>
      <c r="E97" s="32">
        <f>IF(A97&lt;=$B$14,0,1-C97*EXP(-(A97-$B$14)*$B$9/$B$7))</f>
        <v/>
      </c>
      <c r="F97" s="30">
        <f>IF(A97&lt;=$B$14,"",C97*$B$7/(A97-$B$14))</f>
        <v/>
      </c>
      <c r="G97" s="32">
        <f>IF(A97=0,0,$B$14/A97)</f>
        <v/>
      </c>
      <c r="H97" s="33">
        <f>IF(AND(E97&gt;=$B$8,G97&lt;=$B$10),"yes","")</f>
        <v/>
      </c>
      <c r="I97" s="33">
        <f>IF(H97="yes",A97,"")</f>
        <v/>
      </c>
    </row>
    <row r="98" ht="15" customHeight="1" s="22">
      <c r="A98" s="33">
        <f>A97+1</f>
        <v/>
      </c>
      <c r="B98" s="35">
        <f>$B$14*B97/(A98+$B$14*B97)</f>
        <v/>
      </c>
      <c r="C98" s="35">
        <f>IF(A98&lt;=$B$14,1,A98*B98/(A98-$B$14+$B$14*B98))</f>
        <v/>
      </c>
      <c r="D98" s="32">
        <f>C98</f>
        <v/>
      </c>
      <c r="E98" s="32">
        <f>IF(A98&lt;=$B$14,0,1-C98*EXP(-(A98-$B$14)*$B$9/$B$7))</f>
        <v/>
      </c>
      <c r="F98" s="30">
        <f>IF(A98&lt;=$B$14,"",C98*$B$7/(A98-$B$14))</f>
        <v/>
      </c>
      <c r="G98" s="32">
        <f>IF(A98=0,0,$B$14/A98)</f>
        <v/>
      </c>
      <c r="H98" s="33">
        <f>IF(AND(E98&gt;=$B$8,G98&lt;=$B$10),"yes","")</f>
        <v/>
      </c>
      <c r="I98" s="33">
        <f>IF(H98="yes",A98,"")</f>
        <v/>
      </c>
    </row>
    <row r="99" ht="15" customHeight="1" s="22">
      <c r="A99" s="33">
        <f>A98+1</f>
        <v/>
      </c>
      <c r="B99" s="35">
        <f>$B$14*B98/(A99+$B$14*B98)</f>
        <v/>
      </c>
      <c r="C99" s="35">
        <f>IF(A99&lt;=$B$14,1,A99*B99/(A99-$B$14+$B$14*B99))</f>
        <v/>
      </c>
      <c r="D99" s="32">
        <f>C99</f>
        <v/>
      </c>
      <c r="E99" s="32">
        <f>IF(A99&lt;=$B$14,0,1-C99*EXP(-(A99-$B$14)*$B$9/$B$7))</f>
        <v/>
      </c>
      <c r="F99" s="30">
        <f>IF(A99&lt;=$B$14,"",C99*$B$7/(A99-$B$14))</f>
        <v/>
      </c>
      <c r="G99" s="32">
        <f>IF(A99=0,0,$B$14/A99)</f>
        <v/>
      </c>
      <c r="H99" s="33">
        <f>IF(AND(E99&gt;=$B$8,G99&lt;=$B$10),"yes","")</f>
        <v/>
      </c>
      <c r="I99" s="33">
        <f>IF(H99="yes",A99,"")</f>
        <v/>
      </c>
    </row>
    <row r="100" ht="15" customHeight="1" s="22">
      <c r="A100" s="33">
        <f>A99+1</f>
        <v/>
      </c>
      <c r="B100" s="35">
        <f>$B$14*B99/(A100+$B$14*B99)</f>
        <v/>
      </c>
      <c r="C100" s="35">
        <f>IF(A100&lt;=$B$14,1,A100*B100/(A100-$B$14+$B$14*B100))</f>
        <v/>
      </c>
      <c r="D100" s="32">
        <f>C100</f>
        <v/>
      </c>
      <c r="E100" s="32">
        <f>IF(A100&lt;=$B$14,0,1-C100*EXP(-(A100-$B$14)*$B$9/$B$7))</f>
        <v/>
      </c>
      <c r="F100" s="30">
        <f>IF(A100&lt;=$B$14,"",C100*$B$7/(A100-$B$14))</f>
        <v/>
      </c>
      <c r="G100" s="32">
        <f>IF(A100=0,0,$B$14/A100)</f>
        <v/>
      </c>
      <c r="H100" s="33">
        <f>IF(AND(E100&gt;=$B$8,G100&lt;=$B$10),"yes","")</f>
        <v/>
      </c>
      <c r="I100" s="33">
        <f>IF(H100="yes",A100,"")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1" min="1" max="1"/>
    <col width="15" customWidth="1" style="21" min="2" max="2"/>
    <col width="15" customWidth="1" style="21" min="4" max="7"/>
  </cols>
  <sheetData>
    <row r="1" ht="17.35" customHeight="1" s="22">
      <c r="A1" s="23" t="inlineStr">
        <is>
          <t>Erlang A model (with abandonment)</t>
        </is>
      </c>
    </row>
    <row r="2" ht="15" customHeight="1" s="22">
      <c r="A2" s="24" t="inlineStr">
        <is>
          <t>Adds caller patience. State-probability table, truncated at k=300.</t>
        </is>
      </c>
    </row>
    <row r="4" ht="15" customHeight="1" s="22">
      <c r="A4" s="26" t="inlineStr">
        <is>
          <t>Inputs</t>
        </is>
      </c>
      <c r="D4" s="26" t="inlineStr">
        <is>
          <t>Results</t>
        </is>
      </c>
    </row>
    <row r="5" ht="15" customHeight="1" s="22">
      <c r="A5" s="26" t="inlineStr">
        <is>
          <t>Contacts in interval</t>
        </is>
      </c>
      <c r="B5" s="37">
        <f>'Erlang C'!B5</f>
        <v/>
      </c>
      <c r="D5" s="26" t="inlineStr">
        <is>
          <t>Abandonment rate</t>
        </is>
      </c>
      <c r="E5" s="38">
        <f>B15*B17/B13</f>
        <v/>
      </c>
    </row>
    <row r="6" ht="15" customHeight="1" s="22">
      <c r="A6" s="26" t="inlineStr">
        <is>
          <t>Average handle time (s)</t>
        </is>
      </c>
      <c r="B6" s="37">
        <f>'Erlang C'!B7</f>
        <v/>
      </c>
      <c r="D6" s="26" t="inlineStr">
        <is>
          <t>Prob. of waiting</t>
        </is>
      </c>
      <c r="E6" s="39">
        <f>SUMIF(D21:D321,"&gt;="&amp;B9,F21:F321)</f>
        <v/>
      </c>
    </row>
    <row r="7" ht="15" customHeight="1" s="22">
      <c r="A7" s="26" t="inlineStr">
        <is>
          <t>Interval length (s)</t>
        </is>
      </c>
      <c r="B7" s="37">
        <f>'Erlang C'!B13</f>
        <v/>
      </c>
      <c r="D7" s="26" t="inlineStr">
        <is>
          <t>Occupancy</t>
        </is>
      </c>
      <c r="E7" s="39">
        <f>B12*(1-E5)/B9</f>
        <v/>
      </c>
    </row>
    <row r="8" ht="15" customHeight="1" s="22">
      <c r="A8" s="26" t="inlineStr">
        <is>
          <t>Average patience (s)</t>
        </is>
      </c>
      <c r="B8" s="27" t="n">
        <v>90</v>
      </c>
      <c r="D8" s="26" t="inlineStr">
        <is>
          <t>Mean wait, all (s)</t>
        </is>
      </c>
      <c r="E8" s="30">
        <f>B17/B13</f>
        <v/>
      </c>
    </row>
    <row r="9" ht="15" customHeight="1" s="22">
      <c r="A9" s="26" t="inlineStr">
        <is>
          <t>Agents on duty n</t>
        </is>
      </c>
      <c r="B9" s="27" t="n">
        <v>38</v>
      </c>
    </row>
    <row r="11" ht="15" customHeight="1" s="22">
      <c r="A11" s="26" t="inlineStr">
        <is>
          <t>Derived</t>
        </is>
      </c>
    </row>
    <row r="12" ht="15" customHeight="1" s="22">
      <c r="A12" s="26" t="inlineStr">
        <is>
          <t>Offered load A</t>
        </is>
      </c>
      <c r="B12" s="34">
        <f>'Erlang C'!B14</f>
        <v/>
      </c>
    </row>
    <row r="13" ht="15" customHeight="1" s="22">
      <c r="A13" s="26" t="inlineStr">
        <is>
          <t>lambda (per s)</t>
        </is>
      </c>
      <c r="B13" s="35">
        <f>B5/B7</f>
        <v/>
      </c>
    </row>
    <row r="14" ht="15" customHeight="1" s="22">
      <c r="A14" s="26" t="inlineStr">
        <is>
          <t>mu (per s)</t>
        </is>
      </c>
      <c r="B14" s="35">
        <f>1/B6</f>
        <v/>
      </c>
    </row>
    <row r="15" ht="15" customHeight="1" s="22">
      <c r="A15" s="26" t="inlineStr">
        <is>
          <t>theta = 1/patience</t>
        </is>
      </c>
      <c r="B15" s="35">
        <f>1/B8</f>
        <v/>
      </c>
    </row>
    <row r="16" ht="15" customHeight="1" s="22">
      <c r="A16" s="26" t="inlineStr">
        <is>
          <t>Sum of weights</t>
        </is>
      </c>
      <c r="B16" s="30">
        <f>SUM(E21:E321)</f>
        <v/>
      </c>
    </row>
    <row r="17" ht="15" customHeight="1" s="22">
      <c r="A17" s="26" t="inlineStr">
        <is>
          <t>Expected queue E[Q]</t>
        </is>
      </c>
      <c r="B17" s="34">
        <f>SUM(G21:G321)</f>
        <v/>
      </c>
    </row>
    <row r="20" ht="15" customHeight="1" s="22">
      <c r="D20" s="36" t="inlineStr">
        <is>
          <t>State k</t>
        </is>
      </c>
      <c r="E20" s="36" t="inlineStr">
        <is>
          <t>weight w(k)</t>
        </is>
      </c>
      <c r="F20" s="36" t="inlineStr">
        <is>
          <t>prob p(k)</t>
        </is>
      </c>
      <c r="G20" s="36" t="inlineStr">
        <is>
          <t>(k-n)+ x p(k)</t>
        </is>
      </c>
    </row>
    <row r="21" ht="15" customHeight="1" s="22">
      <c r="D21" s="33" t="n">
        <v>0</v>
      </c>
      <c r="E21" s="35" t="n">
        <v>1</v>
      </c>
      <c r="F21" s="35">
        <f>E21/$B$16</f>
        <v/>
      </c>
      <c r="G21" s="33">
        <f>IF(D21&gt;$B$9,(D21-$B$9)*F21,0)</f>
        <v/>
      </c>
    </row>
    <row r="22" ht="15" customHeight="1" s="22">
      <c r="D22" s="33">
        <f>D21+1</f>
        <v/>
      </c>
      <c r="E22" s="40">
        <f>IF(D22&lt;=$B$9,E21*$B$12/D22,E21*$B$13/($B$9*$B$14+(D22-$B$9)*$B$15))</f>
        <v/>
      </c>
      <c r="F22" s="35">
        <f>E22/$B$16</f>
        <v/>
      </c>
      <c r="G22" s="35">
        <f>IF(D22&gt;$B$9,(D22-$B$9)*F22,0)</f>
        <v/>
      </c>
    </row>
    <row r="23" ht="15" customHeight="1" s="22">
      <c r="D23" s="33">
        <f>D22+1</f>
        <v/>
      </c>
      <c r="E23" s="40">
        <f>IF(D23&lt;=$B$9,E22*$B$12/D23,E22*$B$13/($B$9*$B$14+(D23-$B$9)*$B$15))</f>
        <v/>
      </c>
      <c r="F23" s="35">
        <f>E23/$B$16</f>
        <v/>
      </c>
      <c r="G23" s="35">
        <f>IF(D23&gt;$B$9,(D23-$B$9)*F23,0)</f>
        <v/>
      </c>
    </row>
    <row r="24" ht="15" customHeight="1" s="22">
      <c r="D24" s="33">
        <f>D23+1</f>
        <v/>
      </c>
      <c r="E24" s="40">
        <f>IF(D24&lt;=$B$9,E23*$B$12/D24,E23*$B$13/($B$9*$B$14+(D24-$B$9)*$B$15))</f>
        <v/>
      </c>
      <c r="F24" s="35">
        <f>E24/$B$16</f>
        <v/>
      </c>
      <c r="G24" s="35">
        <f>IF(D24&gt;$B$9,(D24-$B$9)*F24,0)</f>
        <v/>
      </c>
    </row>
    <row r="25" ht="15" customHeight="1" s="22">
      <c r="D25" s="33">
        <f>D24+1</f>
        <v/>
      </c>
      <c r="E25" s="40">
        <f>IF(D25&lt;=$B$9,E24*$B$12/D25,E24*$B$13/($B$9*$B$14+(D25-$B$9)*$B$15))</f>
        <v/>
      </c>
      <c r="F25" s="35">
        <f>E25/$B$16</f>
        <v/>
      </c>
      <c r="G25" s="35">
        <f>IF(D25&gt;$B$9,(D25-$B$9)*F25,0)</f>
        <v/>
      </c>
    </row>
    <row r="26" ht="15" customHeight="1" s="22">
      <c r="D26" s="33">
        <f>D25+1</f>
        <v/>
      </c>
      <c r="E26" s="40">
        <f>IF(D26&lt;=$B$9,E25*$B$12/D26,E25*$B$13/($B$9*$B$14+(D26-$B$9)*$B$15))</f>
        <v/>
      </c>
      <c r="F26" s="35">
        <f>E26/$B$16</f>
        <v/>
      </c>
      <c r="G26" s="35">
        <f>IF(D26&gt;$B$9,(D26-$B$9)*F26,0)</f>
        <v/>
      </c>
    </row>
    <row r="27" ht="15" customHeight="1" s="22">
      <c r="D27" s="33">
        <f>D26+1</f>
        <v/>
      </c>
      <c r="E27" s="40">
        <f>IF(D27&lt;=$B$9,E26*$B$12/D27,E26*$B$13/($B$9*$B$14+(D27-$B$9)*$B$15))</f>
        <v/>
      </c>
      <c r="F27" s="35">
        <f>E27/$B$16</f>
        <v/>
      </c>
      <c r="G27" s="35">
        <f>IF(D27&gt;$B$9,(D27-$B$9)*F27,0)</f>
        <v/>
      </c>
    </row>
    <row r="28" ht="15" customHeight="1" s="22">
      <c r="D28" s="33">
        <f>D27+1</f>
        <v/>
      </c>
      <c r="E28" s="40">
        <f>IF(D28&lt;=$B$9,E27*$B$12/D28,E27*$B$13/($B$9*$B$14+(D28-$B$9)*$B$15))</f>
        <v/>
      </c>
      <c r="F28" s="35">
        <f>E28/$B$16</f>
        <v/>
      </c>
      <c r="G28" s="35">
        <f>IF(D28&gt;$B$9,(D28-$B$9)*F28,0)</f>
        <v/>
      </c>
    </row>
    <row r="29" ht="15" customHeight="1" s="22">
      <c r="D29" s="33">
        <f>D28+1</f>
        <v/>
      </c>
      <c r="E29" s="40">
        <f>IF(D29&lt;=$B$9,E28*$B$12/D29,E28*$B$13/($B$9*$B$14+(D29-$B$9)*$B$15))</f>
        <v/>
      </c>
      <c r="F29" s="35">
        <f>E29/$B$16</f>
        <v/>
      </c>
      <c r="G29" s="35">
        <f>IF(D29&gt;$B$9,(D29-$B$9)*F29,0)</f>
        <v/>
      </c>
    </row>
    <row r="30" ht="15" customHeight="1" s="22">
      <c r="D30" s="33">
        <f>D29+1</f>
        <v/>
      </c>
      <c r="E30" s="40">
        <f>IF(D30&lt;=$B$9,E29*$B$12/D30,E29*$B$13/($B$9*$B$14+(D30-$B$9)*$B$15))</f>
        <v/>
      </c>
      <c r="F30" s="35">
        <f>E30/$B$16</f>
        <v/>
      </c>
      <c r="G30" s="35">
        <f>IF(D30&gt;$B$9,(D30-$B$9)*F30,0)</f>
        <v/>
      </c>
    </row>
    <row r="31" ht="15" customHeight="1" s="22">
      <c r="D31" s="33">
        <f>D30+1</f>
        <v/>
      </c>
      <c r="E31" s="40">
        <f>IF(D31&lt;=$B$9,E30*$B$12/D31,E30*$B$13/($B$9*$B$14+(D31-$B$9)*$B$15))</f>
        <v/>
      </c>
      <c r="F31" s="35">
        <f>E31/$B$16</f>
        <v/>
      </c>
      <c r="G31" s="35">
        <f>IF(D31&gt;$B$9,(D31-$B$9)*F31,0)</f>
        <v/>
      </c>
    </row>
    <row r="32" ht="15" customHeight="1" s="22">
      <c r="D32" s="33">
        <f>D31+1</f>
        <v/>
      </c>
      <c r="E32" s="40">
        <f>IF(D32&lt;=$B$9,E31*$B$12/D32,E31*$B$13/($B$9*$B$14+(D32-$B$9)*$B$15))</f>
        <v/>
      </c>
      <c r="F32" s="35">
        <f>E32/$B$16</f>
        <v/>
      </c>
      <c r="G32" s="35">
        <f>IF(D32&gt;$B$9,(D32-$B$9)*F32,0)</f>
        <v/>
      </c>
    </row>
    <row r="33" ht="15" customHeight="1" s="22">
      <c r="D33" s="33">
        <f>D32+1</f>
        <v/>
      </c>
      <c r="E33" s="40">
        <f>IF(D33&lt;=$B$9,E32*$B$12/D33,E32*$B$13/($B$9*$B$14+(D33-$B$9)*$B$15))</f>
        <v/>
      </c>
      <c r="F33" s="35">
        <f>E33/$B$16</f>
        <v/>
      </c>
      <c r="G33" s="35">
        <f>IF(D33&gt;$B$9,(D33-$B$9)*F33,0)</f>
        <v/>
      </c>
    </row>
    <row r="34" ht="15" customHeight="1" s="22">
      <c r="D34" s="33">
        <f>D33+1</f>
        <v/>
      </c>
      <c r="E34" s="40">
        <f>IF(D34&lt;=$B$9,E33*$B$12/D34,E33*$B$13/($B$9*$B$14+(D34-$B$9)*$B$15))</f>
        <v/>
      </c>
      <c r="F34" s="35">
        <f>E34/$B$16</f>
        <v/>
      </c>
      <c r="G34" s="35">
        <f>IF(D34&gt;$B$9,(D34-$B$9)*F34,0)</f>
        <v/>
      </c>
    </row>
    <row r="35" ht="15" customHeight="1" s="22">
      <c r="D35" s="33">
        <f>D34+1</f>
        <v/>
      </c>
      <c r="E35" s="40">
        <f>IF(D35&lt;=$B$9,E34*$B$12/D35,E34*$B$13/($B$9*$B$14+(D35-$B$9)*$B$15))</f>
        <v/>
      </c>
      <c r="F35" s="35">
        <f>E35/$B$16</f>
        <v/>
      </c>
      <c r="G35" s="35">
        <f>IF(D35&gt;$B$9,(D35-$B$9)*F35,0)</f>
        <v/>
      </c>
    </row>
    <row r="36" ht="15" customHeight="1" s="22">
      <c r="D36" s="33">
        <f>D35+1</f>
        <v/>
      </c>
      <c r="E36" s="40">
        <f>IF(D36&lt;=$B$9,E35*$B$12/D36,E35*$B$13/($B$9*$B$14+(D36-$B$9)*$B$15))</f>
        <v/>
      </c>
      <c r="F36" s="35">
        <f>E36/$B$16</f>
        <v/>
      </c>
      <c r="G36" s="35">
        <f>IF(D36&gt;$B$9,(D36-$B$9)*F36,0)</f>
        <v/>
      </c>
    </row>
    <row r="37" ht="15" customHeight="1" s="22">
      <c r="D37" s="33">
        <f>D36+1</f>
        <v/>
      </c>
      <c r="E37" s="40">
        <f>IF(D37&lt;=$B$9,E36*$B$12/D37,E36*$B$13/($B$9*$B$14+(D37-$B$9)*$B$15))</f>
        <v/>
      </c>
      <c r="F37" s="35">
        <f>E37/$B$16</f>
        <v/>
      </c>
      <c r="G37" s="35">
        <f>IF(D37&gt;$B$9,(D37-$B$9)*F37,0)</f>
        <v/>
      </c>
    </row>
    <row r="38" ht="15" customHeight="1" s="22">
      <c r="D38" s="33">
        <f>D37+1</f>
        <v/>
      </c>
      <c r="E38" s="40">
        <f>IF(D38&lt;=$B$9,E37*$B$12/D38,E37*$B$13/($B$9*$B$14+(D38-$B$9)*$B$15))</f>
        <v/>
      </c>
      <c r="F38" s="35">
        <f>E38/$B$16</f>
        <v/>
      </c>
      <c r="G38" s="35">
        <f>IF(D38&gt;$B$9,(D38-$B$9)*F38,0)</f>
        <v/>
      </c>
    </row>
    <row r="39" ht="15" customHeight="1" s="22">
      <c r="D39" s="33">
        <f>D38+1</f>
        <v/>
      </c>
      <c r="E39" s="40">
        <f>IF(D39&lt;=$B$9,E38*$B$12/D39,E38*$B$13/($B$9*$B$14+(D39-$B$9)*$B$15))</f>
        <v/>
      </c>
      <c r="F39" s="35">
        <f>E39/$B$16</f>
        <v/>
      </c>
      <c r="G39" s="35">
        <f>IF(D39&gt;$B$9,(D39-$B$9)*F39,0)</f>
        <v/>
      </c>
    </row>
    <row r="40" ht="15" customHeight="1" s="22">
      <c r="D40" s="33">
        <f>D39+1</f>
        <v/>
      </c>
      <c r="E40" s="40">
        <f>IF(D40&lt;=$B$9,E39*$B$12/D40,E39*$B$13/($B$9*$B$14+(D40-$B$9)*$B$15))</f>
        <v/>
      </c>
      <c r="F40" s="35">
        <f>E40/$B$16</f>
        <v/>
      </c>
      <c r="G40" s="35">
        <f>IF(D40&gt;$B$9,(D40-$B$9)*F40,0)</f>
        <v/>
      </c>
    </row>
    <row r="41" ht="15" customHeight="1" s="22">
      <c r="D41" s="33">
        <f>D40+1</f>
        <v/>
      </c>
      <c r="E41" s="40">
        <f>IF(D41&lt;=$B$9,E40*$B$12/D41,E40*$B$13/($B$9*$B$14+(D41-$B$9)*$B$15))</f>
        <v/>
      </c>
      <c r="F41" s="35">
        <f>E41/$B$16</f>
        <v/>
      </c>
      <c r="G41" s="35">
        <f>IF(D41&gt;$B$9,(D41-$B$9)*F41,0)</f>
        <v/>
      </c>
    </row>
    <row r="42" ht="15" customHeight="1" s="22">
      <c r="D42" s="33">
        <f>D41+1</f>
        <v/>
      </c>
      <c r="E42" s="40">
        <f>IF(D42&lt;=$B$9,E41*$B$12/D42,E41*$B$13/($B$9*$B$14+(D42-$B$9)*$B$15))</f>
        <v/>
      </c>
      <c r="F42" s="35">
        <f>E42/$B$16</f>
        <v/>
      </c>
      <c r="G42" s="35">
        <f>IF(D42&gt;$B$9,(D42-$B$9)*F42,0)</f>
        <v/>
      </c>
    </row>
    <row r="43" ht="15" customHeight="1" s="22">
      <c r="D43" s="33">
        <f>D42+1</f>
        <v/>
      </c>
      <c r="E43" s="40">
        <f>IF(D43&lt;=$B$9,E42*$B$12/D43,E42*$B$13/($B$9*$B$14+(D43-$B$9)*$B$15))</f>
        <v/>
      </c>
      <c r="F43" s="35">
        <f>E43/$B$16</f>
        <v/>
      </c>
      <c r="G43" s="35">
        <f>IF(D43&gt;$B$9,(D43-$B$9)*F43,0)</f>
        <v/>
      </c>
    </row>
    <row r="44" ht="15" customHeight="1" s="22">
      <c r="D44" s="33">
        <f>D43+1</f>
        <v/>
      </c>
      <c r="E44" s="40">
        <f>IF(D44&lt;=$B$9,E43*$B$12/D44,E43*$B$13/($B$9*$B$14+(D44-$B$9)*$B$15))</f>
        <v/>
      </c>
      <c r="F44" s="35">
        <f>E44/$B$16</f>
        <v/>
      </c>
      <c r="G44" s="35">
        <f>IF(D44&gt;$B$9,(D44-$B$9)*F44,0)</f>
        <v/>
      </c>
    </row>
    <row r="45" ht="15" customHeight="1" s="22">
      <c r="D45" s="33">
        <f>D44+1</f>
        <v/>
      </c>
      <c r="E45" s="40">
        <f>IF(D45&lt;=$B$9,E44*$B$12/D45,E44*$B$13/($B$9*$B$14+(D45-$B$9)*$B$15))</f>
        <v/>
      </c>
      <c r="F45" s="35">
        <f>E45/$B$16</f>
        <v/>
      </c>
      <c r="G45" s="35">
        <f>IF(D45&gt;$B$9,(D45-$B$9)*F45,0)</f>
        <v/>
      </c>
    </row>
    <row r="46" ht="15" customHeight="1" s="22">
      <c r="D46" s="33">
        <f>D45+1</f>
        <v/>
      </c>
      <c r="E46" s="40">
        <f>IF(D46&lt;=$B$9,E45*$B$12/D46,E45*$B$13/($B$9*$B$14+(D46-$B$9)*$B$15))</f>
        <v/>
      </c>
      <c r="F46" s="35">
        <f>E46/$B$16</f>
        <v/>
      </c>
      <c r="G46" s="35">
        <f>IF(D46&gt;$B$9,(D46-$B$9)*F46,0)</f>
        <v/>
      </c>
    </row>
    <row r="47" ht="15" customHeight="1" s="22">
      <c r="D47" s="33">
        <f>D46+1</f>
        <v/>
      </c>
      <c r="E47" s="40">
        <f>IF(D47&lt;=$B$9,E46*$B$12/D47,E46*$B$13/($B$9*$B$14+(D47-$B$9)*$B$15))</f>
        <v/>
      </c>
      <c r="F47" s="35">
        <f>E47/$B$16</f>
        <v/>
      </c>
      <c r="G47" s="35">
        <f>IF(D47&gt;$B$9,(D47-$B$9)*F47,0)</f>
        <v/>
      </c>
    </row>
    <row r="48" ht="15" customHeight="1" s="22">
      <c r="D48" s="33">
        <f>D47+1</f>
        <v/>
      </c>
      <c r="E48" s="40">
        <f>IF(D48&lt;=$B$9,E47*$B$12/D48,E47*$B$13/($B$9*$B$14+(D48-$B$9)*$B$15))</f>
        <v/>
      </c>
      <c r="F48" s="35">
        <f>E48/$B$16</f>
        <v/>
      </c>
      <c r="G48" s="35">
        <f>IF(D48&gt;$B$9,(D48-$B$9)*F48,0)</f>
        <v/>
      </c>
    </row>
    <row r="49" ht="15" customHeight="1" s="22">
      <c r="D49" s="33">
        <f>D48+1</f>
        <v/>
      </c>
      <c r="E49" s="40">
        <f>IF(D49&lt;=$B$9,E48*$B$12/D49,E48*$B$13/($B$9*$B$14+(D49-$B$9)*$B$15))</f>
        <v/>
      </c>
      <c r="F49" s="35">
        <f>E49/$B$16</f>
        <v/>
      </c>
      <c r="G49" s="35">
        <f>IF(D49&gt;$B$9,(D49-$B$9)*F49,0)</f>
        <v/>
      </c>
    </row>
    <row r="50" ht="15" customHeight="1" s="22">
      <c r="D50" s="33">
        <f>D49+1</f>
        <v/>
      </c>
      <c r="E50" s="40">
        <f>IF(D50&lt;=$B$9,E49*$B$12/D50,E49*$B$13/($B$9*$B$14+(D50-$B$9)*$B$15))</f>
        <v/>
      </c>
      <c r="F50" s="35">
        <f>E50/$B$16</f>
        <v/>
      </c>
      <c r="G50" s="35">
        <f>IF(D50&gt;$B$9,(D50-$B$9)*F50,0)</f>
        <v/>
      </c>
    </row>
    <row r="51" ht="15" customHeight="1" s="22">
      <c r="D51" s="33">
        <f>D50+1</f>
        <v/>
      </c>
      <c r="E51" s="40">
        <f>IF(D51&lt;=$B$9,E50*$B$12/D51,E50*$B$13/($B$9*$B$14+(D51-$B$9)*$B$15))</f>
        <v/>
      </c>
      <c r="F51" s="35">
        <f>E51/$B$16</f>
        <v/>
      </c>
      <c r="G51" s="35">
        <f>IF(D51&gt;$B$9,(D51-$B$9)*F51,0)</f>
        <v/>
      </c>
    </row>
    <row r="52" ht="15" customHeight="1" s="22">
      <c r="D52" s="33">
        <f>D51+1</f>
        <v/>
      </c>
      <c r="E52" s="40">
        <f>IF(D52&lt;=$B$9,E51*$B$12/D52,E51*$B$13/($B$9*$B$14+(D52-$B$9)*$B$15))</f>
        <v/>
      </c>
      <c r="F52" s="35">
        <f>E52/$B$16</f>
        <v/>
      </c>
      <c r="G52" s="35">
        <f>IF(D52&gt;$B$9,(D52-$B$9)*F52,0)</f>
        <v/>
      </c>
    </row>
    <row r="53" ht="15" customHeight="1" s="22">
      <c r="D53" s="33">
        <f>D52+1</f>
        <v/>
      </c>
      <c r="E53" s="40">
        <f>IF(D53&lt;=$B$9,E52*$B$12/D53,E52*$B$13/($B$9*$B$14+(D53-$B$9)*$B$15))</f>
        <v/>
      </c>
      <c r="F53" s="35">
        <f>E53/$B$16</f>
        <v/>
      </c>
      <c r="G53" s="35">
        <f>IF(D53&gt;$B$9,(D53-$B$9)*F53,0)</f>
        <v/>
      </c>
    </row>
    <row r="54" ht="15" customHeight="1" s="22">
      <c r="D54" s="33">
        <f>D53+1</f>
        <v/>
      </c>
      <c r="E54" s="40">
        <f>IF(D54&lt;=$B$9,E53*$B$12/D54,E53*$B$13/($B$9*$B$14+(D54-$B$9)*$B$15))</f>
        <v/>
      </c>
      <c r="F54" s="35">
        <f>E54/$B$16</f>
        <v/>
      </c>
      <c r="G54" s="35">
        <f>IF(D54&gt;$B$9,(D54-$B$9)*F54,0)</f>
        <v/>
      </c>
    </row>
    <row r="55" ht="15" customHeight="1" s="22">
      <c r="D55" s="33">
        <f>D54+1</f>
        <v/>
      </c>
      <c r="E55" s="40">
        <f>IF(D55&lt;=$B$9,E54*$B$12/D55,E54*$B$13/($B$9*$B$14+(D55-$B$9)*$B$15))</f>
        <v/>
      </c>
      <c r="F55" s="35">
        <f>E55/$B$16</f>
        <v/>
      </c>
      <c r="G55" s="35">
        <f>IF(D55&gt;$B$9,(D55-$B$9)*F55,0)</f>
        <v/>
      </c>
    </row>
    <row r="56" ht="15" customHeight="1" s="22">
      <c r="D56" s="33">
        <f>D55+1</f>
        <v/>
      </c>
      <c r="E56" s="40">
        <f>IF(D56&lt;=$B$9,E55*$B$12/D56,E55*$B$13/($B$9*$B$14+(D56-$B$9)*$B$15))</f>
        <v/>
      </c>
      <c r="F56" s="35">
        <f>E56/$B$16</f>
        <v/>
      </c>
      <c r="G56" s="35">
        <f>IF(D56&gt;$B$9,(D56-$B$9)*F56,0)</f>
        <v/>
      </c>
    </row>
    <row r="57" ht="15" customHeight="1" s="22">
      <c r="D57" s="33">
        <f>D56+1</f>
        <v/>
      </c>
      <c r="E57" s="40">
        <f>IF(D57&lt;=$B$9,E56*$B$12/D57,E56*$B$13/($B$9*$B$14+(D57-$B$9)*$B$15))</f>
        <v/>
      </c>
      <c r="F57" s="35">
        <f>E57/$B$16</f>
        <v/>
      </c>
      <c r="G57" s="35">
        <f>IF(D57&gt;$B$9,(D57-$B$9)*F57,0)</f>
        <v/>
      </c>
    </row>
    <row r="58" ht="15" customHeight="1" s="22">
      <c r="D58" s="33">
        <f>D57+1</f>
        <v/>
      </c>
      <c r="E58" s="40">
        <f>IF(D58&lt;=$B$9,E57*$B$12/D58,E57*$B$13/($B$9*$B$14+(D58-$B$9)*$B$15))</f>
        <v/>
      </c>
      <c r="F58" s="35">
        <f>E58/$B$16</f>
        <v/>
      </c>
      <c r="G58" s="35">
        <f>IF(D58&gt;$B$9,(D58-$B$9)*F58,0)</f>
        <v/>
      </c>
    </row>
    <row r="59" ht="15" customHeight="1" s="22">
      <c r="D59" s="33">
        <f>D58+1</f>
        <v/>
      </c>
      <c r="E59" s="40">
        <f>IF(D59&lt;=$B$9,E58*$B$12/D59,E58*$B$13/($B$9*$B$14+(D59-$B$9)*$B$15))</f>
        <v/>
      </c>
      <c r="F59" s="35">
        <f>E59/$B$16</f>
        <v/>
      </c>
      <c r="G59" s="35">
        <f>IF(D59&gt;$B$9,(D59-$B$9)*F59,0)</f>
        <v/>
      </c>
    </row>
    <row r="60" ht="15" customHeight="1" s="22">
      <c r="D60" s="33">
        <f>D59+1</f>
        <v/>
      </c>
      <c r="E60" s="40">
        <f>IF(D60&lt;=$B$9,E59*$B$12/D60,E59*$B$13/($B$9*$B$14+(D60-$B$9)*$B$15))</f>
        <v/>
      </c>
      <c r="F60" s="35">
        <f>E60/$B$16</f>
        <v/>
      </c>
      <c r="G60" s="35">
        <f>IF(D60&gt;$B$9,(D60-$B$9)*F60,0)</f>
        <v/>
      </c>
    </row>
    <row r="61" ht="15" customHeight="1" s="22">
      <c r="D61" s="33">
        <f>D60+1</f>
        <v/>
      </c>
      <c r="E61" s="40">
        <f>IF(D61&lt;=$B$9,E60*$B$12/D61,E60*$B$13/($B$9*$B$14+(D61-$B$9)*$B$15))</f>
        <v/>
      </c>
      <c r="F61" s="35">
        <f>E61/$B$16</f>
        <v/>
      </c>
      <c r="G61" s="35">
        <f>IF(D61&gt;$B$9,(D61-$B$9)*F61,0)</f>
        <v/>
      </c>
    </row>
    <row r="62" ht="15" customHeight="1" s="22">
      <c r="D62" s="33">
        <f>D61+1</f>
        <v/>
      </c>
      <c r="E62" s="40">
        <f>IF(D62&lt;=$B$9,E61*$B$12/D62,E61*$B$13/($B$9*$B$14+(D62-$B$9)*$B$15))</f>
        <v/>
      </c>
      <c r="F62" s="35">
        <f>E62/$B$16</f>
        <v/>
      </c>
      <c r="G62" s="35">
        <f>IF(D62&gt;$B$9,(D62-$B$9)*F62,0)</f>
        <v/>
      </c>
    </row>
    <row r="63" ht="15" customHeight="1" s="22">
      <c r="D63" s="33">
        <f>D62+1</f>
        <v/>
      </c>
      <c r="E63" s="40">
        <f>IF(D63&lt;=$B$9,E62*$B$12/D63,E62*$B$13/($B$9*$B$14+(D63-$B$9)*$B$15))</f>
        <v/>
      </c>
      <c r="F63" s="35">
        <f>E63/$B$16</f>
        <v/>
      </c>
      <c r="G63" s="35">
        <f>IF(D63&gt;$B$9,(D63-$B$9)*F63,0)</f>
        <v/>
      </c>
    </row>
    <row r="64" ht="15" customHeight="1" s="22">
      <c r="D64" s="33">
        <f>D63+1</f>
        <v/>
      </c>
      <c r="E64" s="40">
        <f>IF(D64&lt;=$B$9,E63*$B$12/D64,E63*$B$13/($B$9*$B$14+(D64-$B$9)*$B$15))</f>
        <v/>
      </c>
      <c r="F64" s="35">
        <f>E64/$B$16</f>
        <v/>
      </c>
      <c r="G64" s="35">
        <f>IF(D64&gt;$B$9,(D64-$B$9)*F64,0)</f>
        <v/>
      </c>
    </row>
    <row r="65" ht="15" customHeight="1" s="22">
      <c r="D65" s="33">
        <f>D64+1</f>
        <v/>
      </c>
      <c r="E65" s="40">
        <f>IF(D65&lt;=$B$9,E64*$B$12/D65,E64*$B$13/($B$9*$B$14+(D65-$B$9)*$B$15))</f>
        <v/>
      </c>
      <c r="F65" s="35">
        <f>E65/$B$16</f>
        <v/>
      </c>
      <c r="G65" s="35">
        <f>IF(D65&gt;$B$9,(D65-$B$9)*F65,0)</f>
        <v/>
      </c>
    </row>
    <row r="66" ht="15" customHeight="1" s="22">
      <c r="D66" s="33">
        <f>D65+1</f>
        <v/>
      </c>
      <c r="E66" s="40">
        <f>IF(D66&lt;=$B$9,E65*$B$12/D66,E65*$B$13/($B$9*$B$14+(D66-$B$9)*$B$15))</f>
        <v/>
      </c>
      <c r="F66" s="35">
        <f>E66/$B$16</f>
        <v/>
      </c>
      <c r="G66" s="35">
        <f>IF(D66&gt;$B$9,(D66-$B$9)*F66,0)</f>
        <v/>
      </c>
    </row>
    <row r="67" ht="15" customHeight="1" s="22">
      <c r="D67" s="33">
        <f>D66+1</f>
        <v/>
      </c>
      <c r="E67" s="40">
        <f>IF(D67&lt;=$B$9,E66*$B$12/D67,E66*$B$13/($B$9*$B$14+(D67-$B$9)*$B$15))</f>
        <v/>
      </c>
      <c r="F67" s="35">
        <f>E67/$B$16</f>
        <v/>
      </c>
      <c r="G67" s="35">
        <f>IF(D67&gt;$B$9,(D67-$B$9)*F67,0)</f>
        <v/>
      </c>
    </row>
    <row r="68" ht="15" customHeight="1" s="22">
      <c r="D68" s="33">
        <f>D67+1</f>
        <v/>
      </c>
      <c r="E68" s="40">
        <f>IF(D68&lt;=$B$9,E67*$B$12/D68,E67*$B$13/($B$9*$B$14+(D68-$B$9)*$B$15))</f>
        <v/>
      </c>
      <c r="F68" s="35">
        <f>E68/$B$16</f>
        <v/>
      </c>
      <c r="G68" s="35">
        <f>IF(D68&gt;$B$9,(D68-$B$9)*F68,0)</f>
        <v/>
      </c>
    </row>
    <row r="69" ht="15" customHeight="1" s="22">
      <c r="D69" s="33">
        <f>D68+1</f>
        <v/>
      </c>
      <c r="E69" s="40">
        <f>IF(D69&lt;=$B$9,E68*$B$12/D69,E68*$B$13/($B$9*$B$14+(D69-$B$9)*$B$15))</f>
        <v/>
      </c>
      <c r="F69" s="35">
        <f>E69/$B$16</f>
        <v/>
      </c>
      <c r="G69" s="35">
        <f>IF(D69&gt;$B$9,(D69-$B$9)*F69,0)</f>
        <v/>
      </c>
    </row>
    <row r="70" ht="15" customHeight="1" s="22">
      <c r="D70" s="33">
        <f>D69+1</f>
        <v/>
      </c>
      <c r="E70" s="40">
        <f>IF(D70&lt;=$B$9,E69*$B$12/D70,E69*$B$13/($B$9*$B$14+(D70-$B$9)*$B$15))</f>
        <v/>
      </c>
      <c r="F70" s="35">
        <f>E70/$B$16</f>
        <v/>
      </c>
      <c r="G70" s="35">
        <f>IF(D70&gt;$B$9,(D70-$B$9)*F70,0)</f>
        <v/>
      </c>
    </row>
    <row r="71" ht="15" customHeight="1" s="22">
      <c r="D71" s="33">
        <f>D70+1</f>
        <v/>
      </c>
      <c r="E71" s="40">
        <f>IF(D71&lt;=$B$9,E70*$B$12/D71,E70*$B$13/($B$9*$B$14+(D71-$B$9)*$B$15))</f>
        <v/>
      </c>
      <c r="F71" s="35">
        <f>E71/$B$16</f>
        <v/>
      </c>
      <c r="G71" s="35">
        <f>IF(D71&gt;$B$9,(D71-$B$9)*F71,0)</f>
        <v/>
      </c>
    </row>
    <row r="72" ht="15" customHeight="1" s="22">
      <c r="D72" s="33">
        <f>D71+1</f>
        <v/>
      </c>
      <c r="E72" s="40">
        <f>IF(D72&lt;=$B$9,E71*$B$12/D72,E71*$B$13/($B$9*$B$14+(D72-$B$9)*$B$15))</f>
        <v/>
      </c>
      <c r="F72" s="35">
        <f>E72/$B$16</f>
        <v/>
      </c>
      <c r="G72" s="35">
        <f>IF(D72&gt;$B$9,(D72-$B$9)*F72,0)</f>
        <v/>
      </c>
    </row>
    <row r="73" ht="15" customHeight="1" s="22">
      <c r="D73" s="33">
        <f>D72+1</f>
        <v/>
      </c>
      <c r="E73" s="40">
        <f>IF(D73&lt;=$B$9,E72*$B$12/D73,E72*$B$13/($B$9*$B$14+(D73-$B$9)*$B$15))</f>
        <v/>
      </c>
      <c r="F73" s="35">
        <f>E73/$B$16</f>
        <v/>
      </c>
      <c r="G73" s="35">
        <f>IF(D73&gt;$B$9,(D73-$B$9)*F73,0)</f>
        <v/>
      </c>
    </row>
    <row r="74" ht="15" customHeight="1" s="22">
      <c r="D74" s="33">
        <f>D73+1</f>
        <v/>
      </c>
      <c r="E74" s="40">
        <f>IF(D74&lt;=$B$9,E73*$B$12/D74,E73*$B$13/($B$9*$B$14+(D74-$B$9)*$B$15))</f>
        <v/>
      </c>
      <c r="F74" s="35">
        <f>E74/$B$16</f>
        <v/>
      </c>
      <c r="G74" s="35">
        <f>IF(D74&gt;$B$9,(D74-$B$9)*F74,0)</f>
        <v/>
      </c>
    </row>
    <row r="75" ht="15" customHeight="1" s="22">
      <c r="D75" s="33">
        <f>D74+1</f>
        <v/>
      </c>
      <c r="E75" s="40">
        <f>IF(D75&lt;=$B$9,E74*$B$12/D75,E74*$B$13/($B$9*$B$14+(D75-$B$9)*$B$15))</f>
        <v/>
      </c>
      <c r="F75" s="35">
        <f>E75/$B$16</f>
        <v/>
      </c>
      <c r="G75" s="35">
        <f>IF(D75&gt;$B$9,(D75-$B$9)*F75,0)</f>
        <v/>
      </c>
    </row>
    <row r="76" ht="15" customHeight="1" s="22">
      <c r="D76" s="33">
        <f>D75+1</f>
        <v/>
      </c>
      <c r="E76" s="40">
        <f>IF(D76&lt;=$B$9,E75*$B$12/D76,E75*$B$13/($B$9*$B$14+(D76-$B$9)*$B$15))</f>
        <v/>
      </c>
      <c r="F76" s="35">
        <f>E76/$B$16</f>
        <v/>
      </c>
      <c r="G76" s="35">
        <f>IF(D76&gt;$B$9,(D76-$B$9)*F76,0)</f>
        <v/>
      </c>
    </row>
    <row r="77" ht="15" customHeight="1" s="22">
      <c r="D77" s="33">
        <f>D76+1</f>
        <v/>
      </c>
      <c r="E77" s="40">
        <f>IF(D77&lt;=$B$9,E76*$B$12/D77,E76*$B$13/($B$9*$B$14+(D77-$B$9)*$B$15))</f>
        <v/>
      </c>
      <c r="F77" s="35">
        <f>E77/$B$16</f>
        <v/>
      </c>
      <c r="G77" s="35">
        <f>IF(D77&gt;$B$9,(D77-$B$9)*F77,0)</f>
        <v/>
      </c>
    </row>
    <row r="78" ht="15" customHeight="1" s="22">
      <c r="D78" s="33">
        <f>D77+1</f>
        <v/>
      </c>
      <c r="E78" s="40">
        <f>IF(D78&lt;=$B$9,E77*$B$12/D78,E77*$B$13/($B$9*$B$14+(D78-$B$9)*$B$15))</f>
        <v/>
      </c>
      <c r="F78" s="35">
        <f>E78/$B$16</f>
        <v/>
      </c>
      <c r="G78" s="35">
        <f>IF(D78&gt;$B$9,(D78-$B$9)*F78,0)</f>
        <v/>
      </c>
    </row>
    <row r="79" ht="15" customHeight="1" s="22">
      <c r="D79" s="33">
        <f>D78+1</f>
        <v/>
      </c>
      <c r="E79" s="40">
        <f>IF(D79&lt;=$B$9,E78*$B$12/D79,E78*$B$13/($B$9*$B$14+(D79-$B$9)*$B$15))</f>
        <v/>
      </c>
      <c r="F79" s="35">
        <f>E79/$B$16</f>
        <v/>
      </c>
      <c r="G79" s="35">
        <f>IF(D79&gt;$B$9,(D79-$B$9)*F79,0)</f>
        <v/>
      </c>
    </row>
    <row r="80" ht="15" customHeight="1" s="22">
      <c r="D80" s="33">
        <f>D79+1</f>
        <v/>
      </c>
      <c r="E80" s="40">
        <f>IF(D80&lt;=$B$9,E79*$B$12/D80,E79*$B$13/($B$9*$B$14+(D80-$B$9)*$B$15))</f>
        <v/>
      </c>
      <c r="F80" s="35">
        <f>E80/$B$16</f>
        <v/>
      </c>
      <c r="G80" s="35">
        <f>IF(D80&gt;$B$9,(D80-$B$9)*F80,0)</f>
        <v/>
      </c>
    </row>
    <row r="81" ht="15" customHeight="1" s="22">
      <c r="D81" s="33">
        <f>D80+1</f>
        <v/>
      </c>
      <c r="E81" s="40">
        <f>IF(D81&lt;=$B$9,E80*$B$12/D81,E80*$B$13/($B$9*$B$14+(D81-$B$9)*$B$15))</f>
        <v/>
      </c>
      <c r="F81" s="35">
        <f>E81/$B$16</f>
        <v/>
      </c>
      <c r="G81" s="35">
        <f>IF(D81&gt;$B$9,(D81-$B$9)*F81,0)</f>
        <v/>
      </c>
    </row>
    <row r="82" ht="15" customHeight="1" s="22">
      <c r="D82" s="33">
        <f>D81+1</f>
        <v/>
      </c>
      <c r="E82" s="40">
        <f>IF(D82&lt;=$B$9,E81*$B$12/D82,E81*$B$13/($B$9*$B$14+(D82-$B$9)*$B$15))</f>
        <v/>
      </c>
      <c r="F82" s="35">
        <f>E82/$B$16</f>
        <v/>
      </c>
      <c r="G82" s="35">
        <f>IF(D82&gt;$B$9,(D82-$B$9)*F82,0)</f>
        <v/>
      </c>
    </row>
    <row r="83" ht="15" customHeight="1" s="22">
      <c r="D83" s="33">
        <f>D82+1</f>
        <v/>
      </c>
      <c r="E83" s="40">
        <f>IF(D83&lt;=$B$9,E82*$B$12/D83,E82*$B$13/($B$9*$B$14+(D83-$B$9)*$B$15))</f>
        <v/>
      </c>
      <c r="F83" s="35">
        <f>E83/$B$16</f>
        <v/>
      </c>
      <c r="G83" s="35">
        <f>IF(D83&gt;$B$9,(D83-$B$9)*F83,0)</f>
        <v/>
      </c>
    </row>
    <row r="84" ht="15" customHeight="1" s="22">
      <c r="D84" s="33">
        <f>D83+1</f>
        <v/>
      </c>
      <c r="E84" s="40">
        <f>IF(D84&lt;=$B$9,E83*$B$12/D84,E83*$B$13/($B$9*$B$14+(D84-$B$9)*$B$15))</f>
        <v/>
      </c>
      <c r="F84" s="35">
        <f>E84/$B$16</f>
        <v/>
      </c>
      <c r="G84" s="35">
        <f>IF(D84&gt;$B$9,(D84-$B$9)*F84,0)</f>
        <v/>
      </c>
    </row>
    <row r="85" ht="15" customHeight="1" s="22">
      <c r="D85" s="33">
        <f>D84+1</f>
        <v/>
      </c>
      <c r="E85" s="40">
        <f>IF(D85&lt;=$B$9,E84*$B$12/D85,E84*$B$13/($B$9*$B$14+(D85-$B$9)*$B$15))</f>
        <v/>
      </c>
      <c r="F85" s="35">
        <f>E85/$B$16</f>
        <v/>
      </c>
      <c r="G85" s="35">
        <f>IF(D85&gt;$B$9,(D85-$B$9)*F85,0)</f>
        <v/>
      </c>
    </row>
    <row r="86" ht="15" customHeight="1" s="22">
      <c r="D86" s="33">
        <f>D85+1</f>
        <v/>
      </c>
      <c r="E86" s="40">
        <f>IF(D86&lt;=$B$9,E85*$B$12/D86,E85*$B$13/($B$9*$B$14+(D86-$B$9)*$B$15))</f>
        <v/>
      </c>
      <c r="F86" s="35">
        <f>E86/$B$16</f>
        <v/>
      </c>
      <c r="G86" s="35">
        <f>IF(D86&gt;$B$9,(D86-$B$9)*F86,0)</f>
        <v/>
      </c>
    </row>
    <row r="87" ht="15" customHeight="1" s="22">
      <c r="D87" s="33">
        <f>D86+1</f>
        <v/>
      </c>
      <c r="E87" s="40">
        <f>IF(D87&lt;=$B$9,E86*$B$12/D87,E86*$B$13/($B$9*$B$14+(D87-$B$9)*$B$15))</f>
        <v/>
      </c>
      <c r="F87" s="35">
        <f>E87/$B$16</f>
        <v/>
      </c>
      <c r="G87" s="35">
        <f>IF(D87&gt;$B$9,(D87-$B$9)*F87,0)</f>
        <v/>
      </c>
    </row>
    <row r="88" ht="15" customHeight="1" s="22">
      <c r="D88" s="33">
        <f>D87+1</f>
        <v/>
      </c>
      <c r="E88" s="40">
        <f>IF(D88&lt;=$B$9,E87*$B$12/D88,E87*$B$13/($B$9*$B$14+(D88-$B$9)*$B$15))</f>
        <v/>
      </c>
      <c r="F88" s="35">
        <f>E88/$B$16</f>
        <v/>
      </c>
      <c r="G88" s="35">
        <f>IF(D88&gt;$B$9,(D88-$B$9)*F88,0)</f>
        <v/>
      </c>
    </row>
    <row r="89" ht="15" customHeight="1" s="22">
      <c r="D89" s="33">
        <f>D88+1</f>
        <v/>
      </c>
      <c r="E89" s="40">
        <f>IF(D89&lt;=$B$9,E88*$B$12/D89,E88*$B$13/($B$9*$B$14+(D89-$B$9)*$B$15))</f>
        <v/>
      </c>
      <c r="F89" s="35">
        <f>E89/$B$16</f>
        <v/>
      </c>
      <c r="G89" s="35">
        <f>IF(D89&gt;$B$9,(D89-$B$9)*F89,0)</f>
        <v/>
      </c>
    </row>
    <row r="90" ht="15" customHeight="1" s="22">
      <c r="D90" s="33">
        <f>D89+1</f>
        <v/>
      </c>
      <c r="E90" s="40">
        <f>IF(D90&lt;=$B$9,E89*$B$12/D90,E89*$B$13/($B$9*$B$14+(D90-$B$9)*$B$15))</f>
        <v/>
      </c>
      <c r="F90" s="35">
        <f>E90/$B$16</f>
        <v/>
      </c>
      <c r="G90" s="35">
        <f>IF(D90&gt;$B$9,(D90-$B$9)*F90,0)</f>
        <v/>
      </c>
    </row>
    <row r="91" ht="15" customHeight="1" s="22">
      <c r="D91" s="33">
        <f>D90+1</f>
        <v/>
      </c>
      <c r="E91" s="40">
        <f>IF(D91&lt;=$B$9,E90*$B$12/D91,E90*$B$13/($B$9*$B$14+(D91-$B$9)*$B$15))</f>
        <v/>
      </c>
      <c r="F91" s="35">
        <f>E91/$B$16</f>
        <v/>
      </c>
      <c r="G91" s="35">
        <f>IF(D91&gt;$B$9,(D91-$B$9)*F91,0)</f>
        <v/>
      </c>
    </row>
    <row r="92" ht="15" customHeight="1" s="22">
      <c r="D92" s="33">
        <f>D91+1</f>
        <v/>
      </c>
      <c r="E92" s="40">
        <f>IF(D92&lt;=$B$9,E91*$B$12/D92,E91*$B$13/($B$9*$B$14+(D92-$B$9)*$B$15))</f>
        <v/>
      </c>
      <c r="F92" s="35">
        <f>E92/$B$16</f>
        <v/>
      </c>
      <c r="G92" s="35">
        <f>IF(D92&gt;$B$9,(D92-$B$9)*F92,0)</f>
        <v/>
      </c>
    </row>
    <row r="93" ht="15" customHeight="1" s="22">
      <c r="D93" s="33">
        <f>D92+1</f>
        <v/>
      </c>
      <c r="E93" s="40">
        <f>IF(D93&lt;=$B$9,E92*$B$12/D93,E92*$B$13/($B$9*$B$14+(D93-$B$9)*$B$15))</f>
        <v/>
      </c>
      <c r="F93" s="35">
        <f>E93/$B$16</f>
        <v/>
      </c>
      <c r="G93" s="35">
        <f>IF(D93&gt;$B$9,(D93-$B$9)*F93,0)</f>
        <v/>
      </c>
    </row>
    <row r="94" ht="15" customHeight="1" s="22">
      <c r="D94" s="33">
        <f>D93+1</f>
        <v/>
      </c>
      <c r="E94" s="40">
        <f>IF(D94&lt;=$B$9,E93*$B$12/D94,E93*$B$13/($B$9*$B$14+(D94-$B$9)*$B$15))</f>
        <v/>
      </c>
      <c r="F94" s="35">
        <f>E94/$B$16</f>
        <v/>
      </c>
      <c r="G94" s="35">
        <f>IF(D94&gt;$B$9,(D94-$B$9)*F94,0)</f>
        <v/>
      </c>
    </row>
    <row r="95" ht="15" customHeight="1" s="22">
      <c r="D95" s="33">
        <f>D94+1</f>
        <v/>
      </c>
      <c r="E95" s="40">
        <f>IF(D95&lt;=$B$9,E94*$B$12/D95,E94*$B$13/($B$9*$B$14+(D95-$B$9)*$B$15))</f>
        <v/>
      </c>
      <c r="F95" s="35">
        <f>E95/$B$16</f>
        <v/>
      </c>
      <c r="G95" s="35">
        <f>IF(D95&gt;$B$9,(D95-$B$9)*F95,0)</f>
        <v/>
      </c>
    </row>
    <row r="96" ht="15" customHeight="1" s="22">
      <c r="D96" s="33">
        <f>D95+1</f>
        <v/>
      </c>
      <c r="E96" s="40">
        <f>IF(D96&lt;=$B$9,E95*$B$12/D96,E95*$B$13/($B$9*$B$14+(D96-$B$9)*$B$15))</f>
        <v/>
      </c>
      <c r="F96" s="35">
        <f>E96/$B$16</f>
        <v/>
      </c>
      <c r="G96" s="35">
        <f>IF(D96&gt;$B$9,(D96-$B$9)*F96,0)</f>
        <v/>
      </c>
    </row>
    <row r="97" ht="15" customHeight="1" s="22">
      <c r="D97" s="33">
        <f>D96+1</f>
        <v/>
      </c>
      <c r="E97" s="40">
        <f>IF(D97&lt;=$B$9,E96*$B$12/D97,E96*$B$13/($B$9*$B$14+(D97-$B$9)*$B$15))</f>
        <v/>
      </c>
      <c r="F97" s="35">
        <f>E97/$B$16</f>
        <v/>
      </c>
      <c r="G97" s="35">
        <f>IF(D97&gt;$B$9,(D97-$B$9)*F97,0)</f>
        <v/>
      </c>
    </row>
    <row r="98" ht="15" customHeight="1" s="22">
      <c r="D98" s="33">
        <f>D97+1</f>
        <v/>
      </c>
      <c r="E98" s="40">
        <f>IF(D98&lt;=$B$9,E97*$B$12/D98,E97*$B$13/($B$9*$B$14+(D98-$B$9)*$B$15))</f>
        <v/>
      </c>
      <c r="F98" s="35">
        <f>E98/$B$16</f>
        <v/>
      </c>
      <c r="G98" s="35">
        <f>IF(D98&gt;$B$9,(D98-$B$9)*F98,0)</f>
        <v/>
      </c>
    </row>
    <row r="99" ht="15" customHeight="1" s="22">
      <c r="D99" s="33">
        <f>D98+1</f>
        <v/>
      </c>
      <c r="E99" s="40">
        <f>IF(D99&lt;=$B$9,E98*$B$12/D99,E98*$B$13/($B$9*$B$14+(D99-$B$9)*$B$15))</f>
        <v/>
      </c>
      <c r="F99" s="35">
        <f>E99/$B$16</f>
        <v/>
      </c>
      <c r="G99" s="35">
        <f>IF(D99&gt;$B$9,(D99-$B$9)*F99,0)</f>
        <v/>
      </c>
    </row>
    <row r="100" ht="15" customHeight="1" s="22">
      <c r="D100" s="33">
        <f>D99+1</f>
        <v/>
      </c>
      <c r="E100" s="40">
        <f>IF(D100&lt;=$B$9,E99*$B$12/D100,E99*$B$13/($B$9*$B$14+(D100-$B$9)*$B$15))</f>
        <v/>
      </c>
      <c r="F100" s="35">
        <f>E100/$B$16</f>
        <v/>
      </c>
      <c r="G100" s="35">
        <f>IF(D100&gt;$B$9,(D100-$B$9)*F100,0)</f>
        <v/>
      </c>
    </row>
    <row r="101" ht="15" customHeight="1" s="22">
      <c r="D101" s="33">
        <f>D100+1</f>
        <v/>
      </c>
      <c r="E101" s="40">
        <f>IF(D101&lt;=$B$9,E100*$B$12/D101,E100*$B$13/($B$9*$B$14+(D101-$B$9)*$B$15))</f>
        <v/>
      </c>
      <c r="F101" s="35">
        <f>E101/$B$16</f>
        <v/>
      </c>
      <c r="G101" s="35">
        <f>IF(D101&gt;$B$9,(D101-$B$9)*F101,0)</f>
        <v/>
      </c>
    </row>
    <row r="102" ht="15" customHeight="1" s="22">
      <c r="D102" s="33">
        <f>D101+1</f>
        <v/>
      </c>
      <c r="E102" s="40">
        <f>IF(D102&lt;=$B$9,E101*$B$12/D102,E101*$B$13/($B$9*$B$14+(D102-$B$9)*$B$15))</f>
        <v/>
      </c>
      <c r="F102" s="35">
        <f>E102/$B$16</f>
        <v/>
      </c>
      <c r="G102" s="35">
        <f>IF(D102&gt;$B$9,(D102-$B$9)*F102,0)</f>
        <v/>
      </c>
    </row>
    <row r="103" ht="15" customHeight="1" s="22">
      <c r="D103" s="33">
        <f>D102+1</f>
        <v/>
      </c>
      <c r="E103" s="40">
        <f>IF(D103&lt;=$B$9,E102*$B$12/D103,E102*$B$13/($B$9*$B$14+(D103-$B$9)*$B$15))</f>
        <v/>
      </c>
      <c r="F103" s="35">
        <f>E103/$B$16</f>
        <v/>
      </c>
      <c r="G103" s="35">
        <f>IF(D103&gt;$B$9,(D103-$B$9)*F103,0)</f>
        <v/>
      </c>
    </row>
    <row r="104" ht="15" customHeight="1" s="22">
      <c r="D104" s="33">
        <f>D103+1</f>
        <v/>
      </c>
      <c r="E104" s="40">
        <f>IF(D104&lt;=$B$9,E103*$B$12/D104,E103*$B$13/($B$9*$B$14+(D104-$B$9)*$B$15))</f>
        <v/>
      </c>
      <c r="F104" s="35">
        <f>E104/$B$16</f>
        <v/>
      </c>
      <c r="G104" s="35">
        <f>IF(D104&gt;$B$9,(D104-$B$9)*F104,0)</f>
        <v/>
      </c>
    </row>
    <row r="105" ht="15" customHeight="1" s="22">
      <c r="D105" s="33">
        <f>D104+1</f>
        <v/>
      </c>
      <c r="E105" s="40">
        <f>IF(D105&lt;=$B$9,E104*$B$12/D105,E104*$B$13/($B$9*$B$14+(D105-$B$9)*$B$15))</f>
        <v/>
      </c>
      <c r="F105" s="35">
        <f>E105/$B$16</f>
        <v/>
      </c>
      <c r="G105" s="35">
        <f>IF(D105&gt;$B$9,(D105-$B$9)*F105,0)</f>
        <v/>
      </c>
    </row>
    <row r="106" ht="15" customHeight="1" s="22">
      <c r="D106" s="33">
        <f>D105+1</f>
        <v/>
      </c>
      <c r="E106" s="40">
        <f>IF(D106&lt;=$B$9,E105*$B$12/D106,E105*$B$13/($B$9*$B$14+(D106-$B$9)*$B$15))</f>
        <v/>
      </c>
      <c r="F106" s="35">
        <f>E106/$B$16</f>
        <v/>
      </c>
      <c r="G106" s="35">
        <f>IF(D106&gt;$B$9,(D106-$B$9)*F106,0)</f>
        <v/>
      </c>
    </row>
    <row r="107" ht="15" customHeight="1" s="22">
      <c r="D107" s="33">
        <f>D106+1</f>
        <v/>
      </c>
      <c r="E107" s="40">
        <f>IF(D107&lt;=$B$9,E106*$B$12/D107,E106*$B$13/($B$9*$B$14+(D107-$B$9)*$B$15))</f>
        <v/>
      </c>
      <c r="F107" s="35">
        <f>E107/$B$16</f>
        <v/>
      </c>
      <c r="G107" s="35">
        <f>IF(D107&gt;$B$9,(D107-$B$9)*F107,0)</f>
        <v/>
      </c>
    </row>
    <row r="108" ht="15" customHeight="1" s="22">
      <c r="D108" s="33">
        <f>D107+1</f>
        <v/>
      </c>
      <c r="E108" s="40">
        <f>IF(D108&lt;=$B$9,E107*$B$12/D108,E107*$B$13/($B$9*$B$14+(D108-$B$9)*$B$15))</f>
        <v/>
      </c>
      <c r="F108" s="35">
        <f>E108/$B$16</f>
        <v/>
      </c>
      <c r="G108" s="35">
        <f>IF(D108&gt;$B$9,(D108-$B$9)*F108,0)</f>
        <v/>
      </c>
    </row>
    <row r="109" ht="15" customHeight="1" s="22">
      <c r="D109" s="33">
        <f>D108+1</f>
        <v/>
      </c>
      <c r="E109" s="40">
        <f>IF(D109&lt;=$B$9,E108*$B$12/D109,E108*$B$13/($B$9*$B$14+(D109-$B$9)*$B$15))</f>
        <v/>
      </c>
      <c r="F109" s="35">
        <f>E109/$B$16</f>
        <v/>
      </c>
      <c r="G109" s="35">
        <f>IF(D109&gt;$B$9,(D109-$B$9)*F109,0)</f>
        <v/>
      </c>
    </row>
    <row r="110" ht="15" customHeight="1" s="22">
      <c r="D110" s="33">
        <f>D109+1</f>
        <v/>
      </c>
      <c r="E110" s="40">
        <f>IF(D110&lt;=$B$9,E109*$B$12/D110,E109*$B$13/($B$9*$B$14+(D110-$B$9)*$B$15))</f>
        <v/>
      </c>
      <c r="F110" s="35">
        <f>E110/$B$16</f>
        <v/>
      </c>
      <c r="G110" s="35">
        <f>IF(D110&gt;$B$9,(D110-$B$9)*F110,0)</f>
        <v/>
      </c>
    </row>
    <row r="111" ht="15" customHeight="1" s="22">
      <c r="D111" s="33">
        <f>D110+1</f>
        <v/>
      </c>
      <c r="E111" s="40">
        <f>IF(D111&lt;=$B$9,E110*$B$12/D111,E110*$B$13/($B$9*$B$14+(D111-$B$9)*$B$15))</f>
        <v/>
      </c>
      <c r="F111" s="35">
        <f>E111/$B$16</f>
        <v/>
      </c>
      <c r="G111" s="35">
        <f>IF(D111&gt;$B$9,(D111-$B$9)*F111,0)</f>
        <v/>
      </c>
    </row>
    <row r="112" ht="15" customHeight="1" s="22">
      <c r="D112" s="33">
        <f>D111+1</f>
        <v/>
      </c>
      <c r="E112" s="40">
        <f>IF(D112&lt;=$B$9,E111*$B$12/D112,E111*$B$13/($B$9*$B$14+(D112-$B$9)*$B$15))</f>
        <v/>
      </c>
      <c r="F112" s="35">
        <f>E112/$B$16</f>
        <v/>
      </c>
      <c r="G112" s="35">
        <f>IF(D112&gt;$B$9,(D112-$B$9)*F112,0)</f>
        <v/>
      </c>
    </row>
    <row r="113" ht="15" customHeight="1" s="22">
      <c r="D113" s="33">
        <f>D112+1</f>
        <v/>
      </c>
      <c r="E113" s="40">
        <f>IF(D113&lt;=$B$9,E112*$B$12/D113,E112*$B$13/($B$9*$B$14+(D113-$B$9)*$B$15))</f>
        <v/>
      </c>
      <c r="F113" s="35">
        <f>E113/$B$16</f>
        <v/>
      </c>
      <c r="G113" s="35">
        <f>IF(D113&gt;$B$9,(D113-$B$9)*F113,0)</f>
        <v/>
      </c>
    </row>
    <row r="114" ht="15" customHeight="1" s="22">
      <c r="D114" s="33">
        <f>D113+1</f>
        <v/>
      </c>
      <c r="E114" s="40">
        <f>IF(D114&lt;=$B$9,E113*$B$12/D114,E113*$B$13/($B$9*$B$14+(D114-$B$9)*$B$15))</f>
        <v/>
      </c>
      <c r="F114" s="35">
        <f>E114/$B$16</f>
        <v/>
      </c>
      <c r="G114" s="35">
        <f>IF(D114&gt;$B$9,(D114-$B$9)*F114,0)</f>
        <v/>
      </c>
    </row>
    <row r="115" ht="15" customHeight="1" s="22">
      <c r="D115" s="33">
        <f>D114+1</f>
        <v/>
      </c>
      <c r="E115" s="40">
        <f>IF(D115&lt;=$B$9,E114*$B$12/D115,E114*$B$13/($B$9*$B$14+(D115-$B$9)*$B$15))</f>
        <v/>
      </c>
      <c r="F115" s="35">
        <f>E115/$B$16</f>
        <v/>
      </c>
      <c r="G115" s="35">
        <f>IF(D115&gt;$B$9,(D115-$B$9)*F115,0)</f>
        <v/>
      </c>
    </row>
    <row r="116" ht="15" customHeight="1" s="22">
      <c r="D116" s="33">
        <f>D115+1</f>
        <v/>
      </c>
      <c r="E116" s="40">
        <f>IF(D116&lt;=$B$9,E115*$B$12/D116,E115*$B$13/($B$9*$B$14+(D116-$B$9)*$B$15))</f>
        <v/>
      </c>
      <c r="F116" s="35">
        <f>E116/$B$16</f>
        <v/>
      </c>
      <c r="G116" s="35">
        <f>IF(D116&gt;$B$9,(D116-$B$9)*F116,0)</f>
        <v/>
      </c>
    </row>
    <row r="117" ht="15" customHeight="1" s="22">
      <c r="D117" s="33">
        <f>D116+1</f>
        <v/>
      </c>
      <c r="E117" s="40">
        <f>IF(D117&lt;=$B$9,E116*$B$12/D117,E116*$B$13/($B$9*$B$14+(D117-$B$9)*$B$15))</f>
        <v/>
      </c>
      <c r="F117" s="35">
        <f>E117/$B$16</f>
        <v/>
      </c>
      <c r="G117" s="35">
        <f>IF(D117&gt;$B$9,(D117-$B$9)*F117,0)</f>
        <v/>
      </c>
    </row>
    <row r="118" ht="15" customHeight="1" s="22">
      <c r="D118" s="33">
        <f>D117+1</f>
        <v/>
      </c>
      <c r="E118" s="40">
        <f>IF(D118&lt;=$B$9,E117*$B$12/D118,E117*$B$13/($B$9*$B$14+(D118-$B$9)*$B$15))</f>
        <v/>
      </c>
      <c r="F118" s="35">
        <f>E118/$B$16</f>
        <v/>
      </c>
      <c r="G118" s="35">
        <f>IF(D118&gt;$B$9,(D118-$B$9)*F118,0)</f>
        <v/>
      </c>
    </row>
    <row r="119" ht="15" customHeight="1" s="22">
      <c r="D119" s="33">
        <f>D118+1</f>
        <v/>
      </c>
      <c r="E119" s="40">
        <f>IF(D119&lt;=$B$9,E118*$B$12/D119,E118*$B$13/($B$9*$B$14+(D119-$B$9)*$B$15))</f>
        <v/>
      </c>
      <c r="F119" s="35">
        <f>E119/$B$16</f>
        <v/>
      </c>
      <c r="G119" s="35">
        <f>IF(D119&gt;$B$9,(D119-$B$9)*F119,0)</f>
        <v/>
      </c>
    </row>
    <row r="120" ht="15" customHeight="1" s="22">
      <c r="D120" s="33">
        <f>D119+1</f>
        <v/>
      </c>
      <c r="E120" s="40">
        <f>IF(D120&lt;=$B$9,E119*$B$12/D120,E119*$B$13/($B$9*$B$14+(D120-$B$9)*$B$15))</f>
        <v/>
      </c>
      <c r="F120" s="35">
        <f>E120/$B$16</f>
        <v/>
      </c>
      <c r="G120" s="35">
        <f>IF(D120&gt;$B$9,(D120-$B$9)*F120,0)</f>
        <v/>
      </c>
    </row>
    <row r="121" ht="15" customHeight="1" s="22">
      <c r="D121" s="33">
        <f>D120+1</f>
        <v/>
      </c>
      <c r="E121" s="40">
        <f>IF(D121&lt;=$B$9,E120*$B$12/D121,E120*$B$13/($B$9*$B$14+(D121-$B$9)*$B$15))</f>
        <v/>
      </c>
      <c r="F121" s="35">
        <f>E121/$B$16</f>
        <v/>
      </c>
      <c r="G121" s="35">
        <f>IF(D121&gt;$B$9,(D121-$B$9)*F121,0)</f>
        <v/>
      </c>
    </row>
    <row r="122" ht="15" customHeight="1" s="22">
      <c r="D122" s="33">
        <f>D121+1</f>
        <v/>
      </c>
      <c r="E122" s="40">
        <f>IF(D122&lt;=$B$9,E121*$B$12/D122,E121*$B$13/($B$9*$B$14+(D122-$B$9)*$B$15))</f>
        <v/>
      </c>
      <c r="F122" s="35">
        <f>E122/$B$16</f>
        <v/>
      </c>
      <c r="G122" s="35">
        <f>IF(D122&gt;$B$9,(D122-$B$9)*F122,0)</f>
        <v/>
      </c>
    </row>
    <row r="123" ht="15" customHeight="1" s="22">
      <c r="D123" s="33">
        <f>D122+1</f>
        <v/>
      </c>
      <c r="E123" s="40">
        <f>IF(D123&lt;=$B$9,E122*$B$12/D123,E122*$B$13/($B$9*$B$14+(D123-$B$9)*$B$15))</f>
        <v/>
      </c>
      <c r="F123" s="35">
        <f>E123/$B$16</f>
        <v/>
      </c>
      <c r="G123" s="35">
        <f>IF(D123&gt;$B$9,(D123-$B$9)*F123,0)</f>
        <v/>
      </c>
    </row>
    <row r="124" ht="15" customHeight="1" s="22">
      <c r="D124" s="33">
        <f>D123+1</f>
        <v/>
      </c>
      <c r="E124" s="40">
        <f>IF(D124&lt;=$B$9,E123*$B$12/D124,E123*$B$13/($B$9*$B$14+(D124-$B$9)*$B$15))</f>
        <v/>
      </c>
      <c r="F124" s="35">
        <f>E124/$B$16</f>
        <v/>
      </c>
      <c r="G124" s="35">
        <f>IF(D124&gt;$B$9,(D124-$B$9)*F124,0)</f>
        <v/>
      </c>
    </row>
    <row r="125" ht="15" customHeight="1" s="22">
      <c r="D125" s="33">
        <f>D124+1</f>
        <v/>
      </c>
      <c r="E125" s="40">
        <f>IF(D125&lt;=$B$9,E124*$B$12/D125,E124*$B$13/($B$9*$B$14+(D125-$B$9)*$B$15))</f>
        <v/>
      </c>
      <c r="F125" s="35">
        <f>E125/$B$16</f>
        <v/>
      </c>
      <c r="G125" s="35">
        <f>IF(D125&gt;$B$9,(D125-$B$9)*F125,0)</f>
        <v/>
      </c>
    </row>
    <row r="126" ht="15" customHeight="1" s="22">
      <c r="D126" s="33">
        <f>D125+1</f>
        <v/>
      </c>
      <c r="E126" s="40">
        <f>IF(D126&lt;=$B$9,E125*$B$12/D126,E125*$B$13/($B$9*$B$14+(D126-$B$9)*$B$15))</f>
        <v/>
      </c>
      <c r="F126" s="35">
        <f>E126/$B$16</f>
        <v/>
      </c>
      <c r="G126" s="35">
        <f>IF(D126&gt;$B$9,(D126-$B$9)*F126,0)</f>
        <v/>
      </c>
    </row>
    <row r="127" ht="15" customHeight="1" s="22">
      <c r="D127" s="33">
        <f>D126+1</f>
        <v/>
      </c>
      <c r="E127" s="40">
        <f>IF(D127&lt;=$B$9,E126*$B$12/D127,E126*$B$13/($B$9*$B$14+(D127-$B$9)*$B$15))</f>
        <v/>
      </c>
      <c r="F127" s="35">
        <f>E127/$B$16</f>
        <v/>
      </c>
      <c r="G127" s="35">
        <f>IF(D127&gt;$B$9,(D127-$B$9)*F127,0)</f>
        <v/>
      </c>
    </row>
    <row r="128" ht="15" customHeight="1" s="22">
      <c r="D128" s="33">
        <f>D127+1</f>
        <v/>
      </c>
      <c r="E128" s="40">
        <f>IF(D128&lt;=$B$9,E127*$B$12/D128,E127*$B$13/($B$9*$B$14+(D128-$B$9)*$B$15))</f>
        <v/>
      </c>
      <c r="F128" s="35">
        <f>E128/$B$16</f>
        <v/>
      </c>
      <c r="G128" s="35">
        <f>IF(D128&gt;$B$9,(D128-$B$9)*F128,0)</f>
        <v/>
      </c>
    </row>
    <row r="129" ht="15" customHeight="1" s="22">
      <c r="D129" s="33">
        <f>D128+1</f>
        <v/>
      </c>
      <c r="E129" s="40">
        <f>IF(D129&lt;=$B$9,E128*$B$12/D129,E128*$B$13/($B$9*$B$14+(D129-$B$9)*$B$15))</f>
        <v/>
      </c>
      <c r="F129" s="35">
        <f>E129/$B$16</f>
        <v/>
      </c>
      <c r="G129" s="35">
        <f>IF(D129&gt;$B$9,(D129-$B$9)*F129,0)</f>
        <v/>
      </c>
    </row>
    <row r="130" ht="15" customHeight="1" s="22">
      <c r="D130" s="33">
        <f>D129+1</f>
        <v/>
      </c>
      <c r="E130" s="40">
        <f>IF(D130&lt;=$B$9,E129*$B$12/D130,E129*$B$13/($B$9*$B$14+(D130-$B$9)*$B$15))</f>
        <v/>
      </c>
      <c r="F130" s="35">
        <f>E130/$B$16</f>
        <v/>
      </c>
      <c r="G130" s="35">
        <f>IF(D130&gt;$B$9,(D130-$B$9)*F130,0)</f>
        <v/>
      </c>
    </row>
    <row r="131" ht="15" customHeight="1" s="22">
      <c r="D131" s="33">
        <f>D130+1</f>
        <v/>
      </c>
      <c r="E131" s="40">
        <f>IF(D131&lt;=$B$9,E130*$B$12/D131,E130*$B$13/($B$9*$B$14+(D131-$B$9)*$B$15))</f>
        <v/>
      </c>
      <c r="F131" s="35">
        <f>E131/$B$16</f>
        <v/>
      </c>
      <c r="G131" s="35">
        <f>IF(D131&gt;$B$9,(D131-$B$9)*F131,0)</f>
        <v/>
      </c>
    </row>
    <row r="132" ht="15" customHeight="1" s="22">
      <c r="D132" s="33">
        <f>D131+1</f>
        <v/>
      </c>
      <c r="E132" s="40">
        <f>IF(D132&lt;=$B$9,E131*$B$12/D132,E131*$B$13/($B$9*$B$14+(D132-$B$9)*$B$15))</f>
        <v/>
      </c>
      <c r="F132" s="35">
        <f>E132/$B$16</f>
        <v/>
      </c>
      <c r="G132" s="35">
        <f>IF(D132&gt;$B$9,(D132-$B$9)*F132,0)</f>
        <v/>
      </c>
    </row>
    <row r="133" ht="15" customHeight="1" s="22">
      <c r="D133" s="33">
        <f>D132+1</f>
        <v/>
      </c>
      <c r="E133" s="40">
        <f>IF(D133&lt;=$B$9,E132*$B$12/D133,E132*$B$13/($B$9*$B$14+(D133-$B$9)*$B$15))</f>
        <v/>
      </c>
      <c r="F133" s="35">
        <f>E133/$B$16</f>
        <v/>
      </c>
      <c r="G133" s="35">
        <f>IF(D133&gt;$B$9,(D133-$B$9)*F133,0)</f>
        <v/>
      </c>
    </row>
    <row r="134" ht="15" customHeight="1" s="22">
      <c r="D134" s="33">
        <f>D133+1</f>
        <v/>
      </c>
      <c r="E134" s="40">
        <f>IF(D134&lt;=$B$9,E133*$B$12/D134,E133*$B$13/($B$9*$B$14+(D134-$B$9)*$B$15))</f>
        <v/>
      </c>
      <c r="F134" s="35">
        <f>E134/$B$16</f>
        <v/>
      </c>
      <c r="G134" s="35">
        <f>IF(D134&gt;$B$9,(D134-$B$9)*F134,0)</f>
        <v/>
      </c>
    </row>
    <row r="135" ht="15" customHeight="1" s="22">
      <c r="D135" s="33">
        <f>D134+1</f>
        <v/>
      </c>
      <c r="E135" s="40">
        <f>IF(D135&lt;=$B$9,E134*$B$12/D135,E134*$B$13/($B$9*$B$14+(D135-$B$9)*$B$15))</f>
        <v/>
      </c>
      <c r="F135" s="35">
        <f>E135/$B$16</f>
        <v/>
      </c>
      <c r="G135" s="35">
        <f>IF(D135&gt;$B$9,(D135-$B$9)*F135,0)</f>
        <v/>
      </c>
    </row>
    <row r="136" ht="15" customHeight="1" s="22">
      <c r="D136" s="33">
        <f>D135+1</f>
        <v/>
      </c>
      <c r="E136" s="40">
        <f>IF(D136&lt;=$B$9,E135*$B$12/D136,E135*$B$13/($B$9*$B$14+(D136-$B$9)*$B$15))</f>
        <v/>
      </c>
      <c r="F136" s="35">
        <f>E136/$B$16</f>
        <v/>
      </c>
      <c r="G136" s="35">
        <f>IF(D136&gt;$B$9,(D136-$B$9)*F136,0)</f>
        <v/>
      </c>
    </row>
    <row r="137" ht="15" customHeight="1" s="22">
      <c r="D137" s="33">
        <f>D136+1</f>
        <v/>
      </c>
      <c r="E137" s="40">
        <f>IF(D137&lt;=$B$9,E136*$B$12/D137,E136*$B$13/($B$9*$B$14+(D137-$B$9)*$B$15))</f>
        <v/>
      </c>
      <c r="F137" s="35">
        <f>E137/$B$16</f>
        <v/>
      </c>
      <c r="G137" s="35">
        <f>IF(D137&gt;$B$9,(D137-$B$9)*F137,0)</f>
        <v/>
      </c>
    </row>
    <row r="138" ht="15" customHeight="1" s="22">
      <c r="D138" s="33">
        <f>D137+1</f>
        <v/>
      </c>
      <c r="E138" s="40">
        <f>IF(D138&lt;=$B$9,E137*$B$12/D138,E137*$B$13/($B$9*$B$14+(D138-$B$9)*$B$15))</f>
        <v/>
      </c>
      <c r="F138" s="35">
        <f>E138/$B$16</f>
        <v/>
      </c>
      <c r="G138" s="35">
        <f>IF(D138&gt;$B$9,(D138-$B$9)*F138,0)</f>
        <v/>
      </c>
    </row>
    <row r="139" ht="15" customHeight="1" s="22">
      <c r="D139" s="33">
        <f>D138+1</f>
        <v/>
      </c>
      <c r="E139" s="40">
        <f>IF(D139&lt;=$B$9,E138*$B$12/D139,E138*$B$13/($B$9*$B$14+(D139-$B$9)*$B$15))</f>
        <v/>
      </c>
      <c r="F139" s="35">
        <f>E139/$B$16</f>
        <v/>
      </c>
      <c r="G139" s="35">
        <f>IF(D139&gt;$B$9,(D139-$B$9)*F139,0)</f>
        <v/>
      </c>
    </row>
    <row r="140" ht="15" customHeight="1" s="22">
      <c r="D140" s="33">
        <f>D139+1</f>
        <v/>
      </c>
      <c r="E140" s="40">
        <f>IF(D140&lt;=$B$9,E139*$B$12/D140,E139*$B$13/($B$9*$B$14+(D140-$B$9)*$B$15))</f>
        <v/>
      </c>
      <c r="F140" s="35">
        <f>E140/$B$16</f>
        <v/>
      </c>
      <c r="G140" s="35">
        <f>IF(D140&gt;$B$9,(D140-$B$9)*F140,0)</f>
        <v/>
      </c>
    </row>
    <row r="141" ht="15" customHeight="1" s="22">
      <c r="D141" s="33">
        <f>D140+1</f>
        <v/>
      </c>
      <c r="E141" s="40">
        <f>IF(D141&lt;=$B$9,E140*$B$12/D141,E140*$B$13/($B$9*$B$14+(D141-$B$9)*$B$15))</f>
        <v/>
      </c>
      <c r="F141" s="35">
        <f>E141/$B$16</f>
        <v/>
      </c>
      <c r="G141" s="35">
        <f>IF(D141&gt;$B$9,(D141-$B$9)*F141,0)</f>
        <v/>
      </c>
    </row>
    <row r="142" ht="15" customHeight="1" s="22">
      <c r="D142" s="33">
        <f>D141+1</f>
        <v/>
      </c>
      <c r="E142" s="40">
        <f>IF(D142&lt;=$B$9,E141*$B$12/D142,E141*$B$13/($B$9*$B$14+(D142-$B$9)*$B$15))</f>
        <v/>
      </c>
      <c r="F142" s="35">
        <f>E142/$B$16</f>
        <v/>
      </c>
      <c r="G142" s="35">
        <f>IF(D142&gt;$B$9,(D142-$B$9)*F142,0)</f>
        <v/>
      </c>
    </row>
    <row r="143" ht="15" customHeight="1" s="22">
      <c r="D143" s="33">
        <f>D142+1</f>
        <v/>
      </c>
      <c r="E143" s="40">
        <f>IF(D143&lt;=$B$9,E142*$B$12/D143,E142*$B$13/($B$9*$B$14+(D143-$B$9)*$B$15))</f>
        <v/>
      </c>
      <c r="F143" s="35">
        <f>E143/$B$16</f>
        <v/>
      </c>
      <c r="G143" s="35">
        <f>IF(D143&gt;$B$9,(D143-$B$9)*F143,0)</f>
        <v/>
      </c>
    </row>
    <row r="144" ht="15" customHeight="1" s="22">
      <c r="D144" s="33">
        <f>D143+1</f>
        <v/>
      </c>
      <c r="E144" s="40">
        <f>IF(D144&lt;=$B$9,E143*$B$12/D144,E143*$B$13/($B$9*$B$14+(D144-$B$9)*$B$15))</f>
        <v/>
      </c>
      <c r="F144" s="35">
        <f>E144/$B$16</f>
        <v/>
      </c>
      <c r="G144" s="35">
        <f>IF(D144&gt;$B$9,(D144-$B$9)*F144,0)</f>
        <v/>
      </c>
    </row>
    <row r="145" ht="15" customHeight="1" s="22">
      <c r="D145" s="33">
        <f>D144+1</f>
        <v/>
      </c>
      <c r="E145" s="40">
        <f>IF(D145&lt;=$B$9,E144*$B$12/D145,E144*$B$13/($B$9*$B$14+(D145-$B$9)*$B$15))</f>
        <v/>
      </c>
      <c r="F145" s="35">
        <f>E145/$B$16</f>
        <v/>
      </c>
      <c r="G145" s="35">
        <f>IF(D145&gt;$B$9,(D145-$B$9)*F145,0)</f>
        <v/>
      </c>
    </row>
    <row r="146" ht="15" customHeight="1" s="22">
      <c r="D146" s="33">
        <f>D145+1</f>
        <v/>
      </c>
      <c r="E146" s="40">
        <f>IF(D146&lt;=$B$9,E145*$B$12/D146,E145*$B$13/($B$9*$B$14+(D146-$B$9)*$B$15))</f>
        <v/>
      </c>
      <c r="F146" s="35">
        <f>E146/$B$16</f>
        <v/>
      </c>
      <c r="G146" s="35">
        <f>IF(D146&gt;$B$9,(D146-$B$9)*F146,0)</f>
        <v/>
      </c>
    </row>
    <row r="147" ht="15" customHeight="1" s="22">
      <c r="D147" s="33">
        <f>D146+1</f>
        <v/>
      </c>
      <c r="E147" s="40">
        <f>IF(D147&lt;=$B$9,E146*$B$12/D147,E146*$B$13/($B$9*$B$14+(D147-$B$9)*$B$15))</f>
        <v/>
      </c>
      <c r="F147" s="35">
        <f>E147/$B$16</f>
        <v/>
      </c>
      <c r="G147" s="35">
        <f>IF(D147&gt;$B$9,(D147-$B$9)*F147,0)</f>
        <v/>
      </c>
    </row>
    <row r="148" ht="15" customHeight="1" s="22">
      <c r="D148" s="33">
        <f>D147+1</f>
        <v/>
      </c>
      <c r="E148" s="40">
        <f>IF(D148&lt;=$B$9,E147*$B$12/D148,E147*$B$13/($B$9*$B$14+(D148-$B$9)*$B$15))</f>
        <v/>
      </c>
      <c r="F148" s="35">
        <f>E148/$B$16</f>
        <v/>
      </c>
      <c r="G148" s="35">
        <f>IF(D148&gt;$B$9,(D148-$B$9)*F148,0)</f>
        <v/>
      </c>
    </row>
    <row r="149" ht="15" customHeight="1" s="22">
      <c r="D149" s="33">
        <f>D148+1</f>
        <v/>
      </c>
      <c r="E149" s="40">
        <f>IF(D149&lt;=$B$9,E148*$B$12/D149,E148*$B$13/($B$9*$B$14+(D149-$B$9)*$B$15))</f>
        <v/>
      </c>
      <c r="F149" s="35">
        <f>E149/$B$16</f>
        <v/>
      </c>
      <c r="G149" s="35">
        <f>IF(D149&gt;$B$9,(D149-$B$9)*F149,0)</f>
        <v/>
      </c>
    </row>
    <row r="150" ht="15" customHeight="1" s="22">
      <c r="D150" s="33">
        <f>D149+1</f>
        <v/>
      </c>
      <c r="E150" s="40">
        <f>IF(D150&lt;=$B$9,E149*$B$12/D150,E149*$B$13/($B$9*$B$14+(D150-$B$9)*$B$15))</f>
        <v/>
      </c>
      <c r="F150" s="35">
        <f>E150/$B$16</f>
        <v/>
      </c>
      <c r="G150" s="35">
        <f>IF(D150&gt;$B$9,(D150-$B$9)*F150,0)</f>
        <v/>
      </c>
    </row>
    <row r="151" ht="15" customHeight="1" s="22">
      <c r="D151" s="33">
        <f>D150+1</f>
        <v/>
      </c>
      <c r="E151" s="40">
        <f>IF(D151&lt;=$B$9,E150*$B$12/D151,E150*$B$13/($B$9*$B$14+(D151-$B$9)*$B$15))</f>
        <v/>
      </c>
      <c r="F151" s="35">
        <f>E151/$B$16</f>
        <v/>
      </c>
      <c r="G151" s="35">
        <f>IF(D151&gt;$B$9,(D151-$B$9)*F151,0)</f>
        <v/>
      </c>
    </row>
    <row r="152" ht="15" customHeight="1" s="22">
      <c r="D152" s="33">
        <f>D151+1</f>
        <v/>
      </c>
      <c r="E152" s="40">
        <f>IF(D152&lt;=$B$9,E151*$B$12/D152,E151*$B$13/($B$9*$B$14+(D152-$B$9)*$B$15))</f>
        <v/>
      </c>
      <c r="F152" s="35">
        <f>E152/$B$16</f>
        <v/>
      </c>
      <c r="G152" s="35">
        <f>IF(D152&gt;$B$9,(D152-$B$9)*F152,0)</f>
        <v/>
      </c>
    </row>
    <row r="153" ht="15" customHeight="1" s="22">
      <c r="D153" s="33">
        <f>D152+1</f>
        <v/>
      </c>
      <c r="E153" s="40">
        <f>IF(D153&lt;=$B$9,E152*$B$12/D153,E152*$B$13/($B$9*$B$14+(D153-$B$9)*$B$15))</f>
        <v/>
      </c>
      <c r="F153" s="35">
        <f>E153/$B$16</f>
        <v/>
      </c>
      <c r="G153" s="35">
        <f>IF(D153&gt;$B$9,(D153-$B$9)*F153,0)</f>
        <v/>
      </c>
    </row>
    <row r="154" ht="15" customHeight="1" s="22">
      <c r="D154" s="33">
        <f>D153+1</f>
        <v/>
      </c>
      <c r="E154" s="40">
        <f>IF(D154&lt;=$B$9,E153*$B$12/D154,E153*$B$13/($B$9*$B$14+(D154-$B$9)*$B$15))</f>
        <v/>
      </c>
      <c r="F154" s="35">
        <f>E154/$B$16</f>
        <v/>
      </c>
      <c r="G154" s="35">
        <f>IF(D154&gt;$B$9,(D154-$B$9)*F154,0)</f>
        <v/>
      </c>
    </row>
    <row r="155" ht="15" customHeight="1" s="22">
      <c r="D155" s="33">
        <f>D154+1</f>
        <v/>
      </c>
      <c r="E155" s="40">
        <f>IF(D155&lt;=$B$9,E154*$B$12/D155,E154*$B$13/($B$9*$B$14+(D155-$B$9)*$B$15))</f>
        <v/>
      </c>
      <c r="F155" s="35">
        <f>E155/$B$16</f>
        <v/>
      </c>
      <c r="G155" s="35">
        <f>IF(D155&gt;$B$9,(D155-$B$9)*F155,0)</f>
        <v/>
      </c>
    </row>
    <row r="156" ht="15" customHeight="1" s="22">
      <c r="D156" s="33">
        <f>D155+1</f>
        <v/>
      </c>
      <c r="E156" s="40">
        <f>IF(D156&lt;=$B$9,E155*$B$12/D156,E155*$B$13/($B$9*$B$14+(D156-$B$9)*$B$15))</f>
        <v/>
      </c>
      <c r="F156" s="35">
        <f>E156/$B$16</f>
        <v/>
      </c>
      <c r="G156" s="35">
        <f>IF(D156&gt;$B$9,(D156-$B$9)*F156,0)</f>
        <v/>
      </c>
    </row>
    <row r="157" ht="15" customHeight="1" s="22">
      <c r="D157" s="33">
        <f>D156+1</f>
        <v/>
      </c>
      <c r="E157" s="40">
        <f>IF(D157&lt;=$B$9,E156*$B$12/D157,E156*$B$13/($B$9*$B$14+(D157-$B$9)*$B$15))</f>
        <v/>
      </c>
      <c r="F157" s="35">
        <f>E157/$B$16</f>
        <v/>
      </c>
      <c r="G157" s="35">
        <f>IF(D157&gt;$B$9,(D157-$B$9)*F157,0)</f>
        <v/>
      </c>
    </row>
    <row r="158" ht="15" customHeight="1" s="22">
      <c r="D158" s="33">
        <f>D157+1</f>
        <v/>
      </c>
      <c r="E158" s="40">
        <f>IF(D158&lt;=$B$9,E157*$B$12/D158,E157*$B$13/($B$9*$B$14+(D158-$B$9)*$B$15))</f>
        <v/>
      </c>
      <c r="F158" s="35">
        <f>E158/$B$16</f>
        <v/>
      </c>
      <c r="G158" s="35">
        <f>IF(D158&gt;$B$9,(D158-$B$9)*F158,0)</f>
        <v/>
      </c>
    </row>
    <row r="159" ht="15" customHeight="1" s="22">
      <c r="D159" s="33">
        <f>D158+1</f>
        <v/>
      </c>
      <c r="E159" s="40">
        <f>IF(D159&lt;=$B$9,E158*$B$12/D159,E158*$B$13/($B$9*$B$14+(D159-$B$9)*$B$15))</f>
        <v/>
      </c>
      <c r="F159" s="35">
        <f>E159/$B$16</f>
        <v/>
      </c>
      <c r="G159" s="35">
        <f>IF(D159&gt;$B$9,(D159-$B$9)*F159,0)</f>
        <v/>
      </c>
    </row>
    <row r="160" ht="15" customHeight="1" s="22">
      <c r="D160" s="33">
        <f>D159+1</f>
        <v/>
      </c>
      <c r="E160" s="40">
        <f>IF(D160&lt;=$B$9,E159*$B$12/D160,E159*$B$13/($B$9*$B$14+(D160-$B$9)*$B$15))</f>
        <v/>
      </c>
      <c r="F160" s="35">
        <f>E160/$B$16</f>
        <v/>
      </c>
      <c r="G160" s="35">
        <f>IF(D160&gt;$B$9,(D160-$B$9)*F160,0)</f>
        <v/>
      </c>
    </row>
    <row r="161" ht="15" customHeight="1" s="22">
      <c r="D161" s="33">
        <f>D160+1</f>
        <v/>
      </c>
      <c r="E161" s="40">
        <f>IF(D161&lt;=$B$9,E160*$B$12/D161,E160*$B$13/($B$9*$B$14+(D161-$B$9)*$B$15))</f>
        <v/>
      </c>
      <c r="F161" s="35">
        <f>E161/$B$16</f>
        <v/>
      </c>
      <c r="G161" s="35">
        <f>IF(D161&gt;$B$9,(D161-$B$9)*F161,0)</f>
        <v/>
      </c>
    </row>
    <row r="162" ht="15" customHeight="1" s="22">
      <c r="D162" s="33">
        <f>D161+1</f>
        <v/>
      </c>
      <c r="E162" s="40">
        <f>IF(D162&lt;=$B$9,E161*$B$12/D162,E161*$B$13/($B$9*$B$14+(D162-$B$9)*$B$15))</f>
        <v/>
      </c>
      <c r="F162" s="35">
        <f>E162/$B$16</f>
        <v/>
      </c>
      <c r="G162" s="35">
        <f>IF(D162&gt;$B$9,(D162-$B$9)*F162,0)</f>
        <v/>
      </c>
    </row>
    <row r="163" ht="15" customHeight="1" s="22">
      <c r="D163" s="33">
        <f>D162+1</f>
        <v/>
      </c>
      <c r="E163" s="40">
        <f>IF(D163&lt;=$B$9,E162*$B$12/D163,E162*$B$13/($B$9*$B$14+(D163-$B$9)*$B$15))</f>
        <v/>
      </c>
      <c r="F163" s="35">
        <f>E163/$B$16</f>
        <v/>
      </c>
      <c r="G163" s="35">
        <f>IF(D163&gt;$B$9,(D163-$B$9)*F163,0)</f>
        <v/>
      </c>
    </row>
    <row r="164" ht="15" customHeight="1" s="22">
      <c r="D164" s="33">
        <f>D163+1</f>
        <v/>
      </c>
      <c r="E164" s="40">
        <f>IF(D164&lt;=$B$9,E163*$B$12/D164,E163*$B$13/($B$9*$B$14+(D164-$B$9)*$B$15))</f>
        <v/>
      </c>
      <c r="F164" s="35">
        <f>E164/$B$16</f>
        <v/>
      </c>
      <c r="G164" s="35">
        <f>IF(D164&gt;$B$9,(D164-$B$9)*F164,0)</f>
        <v/>
      </c>
    </row>
    <row r="165" ht="15" customHeight="1" s="22">
      <c r="D165" s="33">
        <f>D164+1</f>
        <v/>
      </c>
      <c r="E165" s="40">
        <f>IF(D165&lt;=$B$9,E164*$B$12/D165,E164*$B$13/($B$9*$B$14+(D165-$B$9)*$B$15))</f>
        <v/>
      </c>
      <c r="F165" s="35">
        <f>E165/$B$16</f>
        <v/>
      </c>
      <c r="G165" s="35">
        <f>IF(D165&gt;$B$9,(D165-$B$9)*F165,0)</f>
        <v/>
      </c>
    </row>
    <row r="166" ht="15" customHeight="1" s="22">
      <c r="D166" s="33">
        <f>D165+1</f>
        <v/>
      </c>
      <c r="E166" s="40">
        <f>IF(D166&lt;=$B$9,E165*$B$12/D166,E165*$B$13/($B$9*$B$14+(D166-$B$9)*$B$15))</f>
        <v/>
      </c>
      <c r="F166" s="35">
        <f>E166/$B$16</f>
        <v/>
      </c>
      <c r="G166" s="35">
        <f>IF(D166&gt;$B$9,(D166-$B$9)*F166,0)</f>
        <v/>
      </c>
    </row>
    <row r="167" ht="15" customHeight="1" s="22">
      <c r="D167" s="33">
        <f>D166+1</f>
        <v/>
      </c>
      <c r="E167" s="40">
        <f>IF(D167&lt;=$B$9,E166*$B$12/D167,E166*$B$13/($B$9*$B$14+(D167-$B$9)*$B$15))</f>
        <v/>
      </c>
      <c r="F167" s="35">
        <f>E167/$B$16</f>
        <v/>
      </c>
      <c r="G167" s="35">
        <f>IF(D167&gt;$B$9,(D167-$B$9)*F167,0)</f>
        <v/>
      </c>
    </row>
    <row r="168" ht="15" customHeight="1" s="22">
      <c r="D168" s="33">
        <f>D167+1</f>
        <v/>
      </c>
      <c r="E168" s="40">
        <f>IF(D168&lt;=$B$9,E167*$B$12/D168,E167*$B$13/($B$9*$B$14+(D168-$B$9)*$B$15))</f>
        <v/>
      </c>
      <c r="F168" s="35">
        <f>E168/$B$16</f>
        <v/>
      </c>
      <c r="G168" s="35">
        <f>IF(D168&gt;$B$9,(D168-$B$9)*F168,0)</f>
        <v/>
      </c>
    </row>
    <row r="169" ht="15" customHeight="1" s="22">
      <c r="D169" s="33">
        <f>D168+1</f>
        <v/>
      </c>
      <c r="E169" s="40">
        <f>IF(D169&lt;=$B$9,E168*$B$12/D169,E168*$B$13/($B$9*$B$14+(D169-$B$9)*$B$15))</f>
        <v/>
      </c>
      <c r="F169" s="35">
        <f>E169/$B$16</f>
        <v/>
      </c>
      <c r="G169" s="35">
        <f>IF(D169&gt;$B$9,(D169-$B$9)*F169,0)</f>
        <v/>
      </c>
    </row>
    <row r="170" ht="15" customHeight="1" s="22">
      <c r="D170" s="33">
        <f>D169+1</f>
        <v/>
      </c>
      <c r="E170" s="40">
        <f>IF(D170&lt;=$B$9,E169*$B$12/D170,E169*$B$13/($B$9*$B$14+(D170-$B$9)*$B$15))</f>
        <v/>
      </c>
      <c r="F170" s="35">
        <f>E170/$B$16</f>
        <v/>
      </c>
      <c r="G170" s="35">
        <f>IF(D170&gt;$B$9,(D170-$B$9)*F170,0)</f>
        <v/>
      </c>
    </row>
    <row r="171" ht="15" customHeight="1" s="22">
      <c r="D171" s="33">
        <f>D170+1</f>
        <v/>
      </c>
      <c r="E171" s="40">
        <f>IF(D171&lt;=$B$9,E170*$B$12/D171,E170*$B$13/($B$9*$B$14+(D171-$B$9)*$B$15))</f>
        <v/>
      </c>
      <c r="F171" s="35">
        <f>E171/$B$16</f>
        <v/>
      </c>
      <c r="G171" s="35">
        <f>IF(D171&gt;$B$9,(D171-$B$9)*F171,0)</f>
        <v/>
      </c>
    </row>
    <row r="172" ht="15" customHeight="1" s="22">
      <c r="D172" s="33">
        <f>D171+1</f>
        <v/>
      </c>
      <c r="E172" s="40">
        <f>IF(D172&lt;=$B$9,E171*$B$12/D172,E171*$B$13/($B$9*$B$14+(D172-$B$9)*$B$15))</f>
        <v/>
      </c>
      <c r="F172" s="35">
        <f>E172/$B$16</f>
        <v/>
      </c>
      <c r="G172" s="35">
        <f>IF(D172&gt;$B$9,(D172-$B$9)*F172,0)</f>
        <v/>
      </c>
    </row>
    <row r="173" ht="15" customHeight="1" s="22">
      <c r="D173" s="33">
        <f>D172+1</f>
        <v/>
      </c>
      <c r="E173" s="40">
        <f>IF(D173&lt;=$B$9,E172*$B$12/D173,E172*$B$13/($B$9*$B$14+(D173-$B$9)*$B$15))</f>
        <v/>
      </c>
      <c r="F173" s="35">
        <f>E173/$B$16</f>
        <v/>
      </c>
      <c r="G173" s="35">
        <f>IF(D173&gt;$B$9,(D173-$B$9)*F173,0)</f>
        <v/>
      </c>
    </row>
    <row r="174" ht="15" customHeight="1" s="22">
      <c r="D174" s="33">
        <f>D173+1</f>
        <v/>
      </c>
      <c r="E174" s="40">
        <f>IF(D174&lt;=$B$9,E173*$B$12/D174,E173*$B$13/($B$9*$B$14+(D174-$B$9)*$B$15))</f>
        <v/>
      </c>
      <c r="F174" s="35">
        <f>E174/$B$16</f>
        <v/>
      </c>
      <c r="G174" s="35">
        <f>IF(D174&gt;$B$9,(D174-$B$9)*F174,0)</f>
        <v/>
      </c>
    </row>
    <row r="175" ht="15" customHeight="1" s="22">
      <c r="D175" s="33">
        <f>D174+1</f>
        <v/>
      </c>
      <c r="E175" s="40">
        <f>IF(D175&lt;=$B$9,E174*$B$12/D175,E174*$B$13/($B$9*$B$14+(D175-$B$9)*$B$15))</f>
        <v/>
      </c>
      <c r="F175" s="35">
        <f>E175/$B$16</f>
        <v/>
      </c>
      <c r="G175" s="35">
        <f>IF(D175&gt;$B$9,(D175-$B$9)*F175,0)</f>
        <v/>
      </c>
    </row>
    <row r="176" ht="15" customHeight="1" s="22">
      <c r="D176" s="33">
        <f>D175+1</f>
        <v/>
      </c>
      <c r="E176" s="40">
        <f>IF(D176&lt;=$B$9,E175*$B$12/D176,E175*$B$13/($B$9*$B$14+(D176-$B$9)*$B$15))</f>
        <v/>
      </c>
      <c r="F176" s="35">
        <f>E176/$B$16</f>
        <v/>
      </c>
      <c r="G176" s="35">
        <f>IF(D176&gt;$B$9,(D176-$B$9)*F176,0)</f>
        <v/>
      </c>
    </row>
    <row r="177" ht="15" customHeight="1" s="22">
      <c r="D177" s="33">
        <f>D176+1</f>
        <v/>
      </c>
      <c r="E177" s="40">
        <f>IF(D177&lt;=$B$9,E176*$B$12/D177,E176*$B$13/($B$9*$B$14+(D177-$B$9)*$B$15))</f>
        <v/>
      </c>
      <c r="F177" s="35">
        <f>E177/$B$16</f>
        <v/>
      </c>
      <c r="G177" s="35">
        <f>IF(D177&gt;$B$9,(D177-$B$9)*F177,0)</f>
        <v/>
      </c>
    </row>
    <row r="178" ht="15" customHeight="1" s="22">
      <c r="D178" s="33">
        <f>D177+1</f>
        <v/>
      </c>
      <c r="E178" s="40">
        <f>IF(D178&lt;=$B$9,E177*$B$12/D178,E177*$B$13/($B$9*$B$14+(D178-$B$9)*$B$15))</f>
        <v/>
      </c>
      <c r="F178" s="35">
        <f>E178/$B$16</f>
        <v/>
      </c>
      <c r="G178" s="35">
        <f>IF(D178&gt;$B$9,(D178-$B$9)*F178,0)</f>
        <v/>
      </c>
    </row>
    <row r="179" ht="15" customHeight="1" s="22">
      <c r="D179" s="33">
        <f>D178+1</f>
        <v/>
      </c>
      <c r="E179" s="40">
        <f>IF(D179&lt;=$B$9,E178*$B$12/D179,E178*$B$13/($B$9*$B$14+(D179-$B$9)*$B$15))</f>
        <v/>
      </c>
      <c r="F179" s="35">
        <f>E179/$B$16</f>
        <v/>
      </c>
      <c r="G179" s="35">
        <f>IF(D179&gt;$B$9,(D179-$B$9)*F179,0)</f>
        <v/>
      </c>
    </row>
    <row r="180" ht="15" customHeight="1" s="22">
      <c r="D180" s="33">
        <f>D179+1</f>
        <v/>
      </c>
      <c r="E180" s="40">
        <f>IF(D180&lt;=$B$9,E179*$B$12/D180,E179*$B$13/($B$9*$B$14+(D180-$B$9)*$B$15))</f>
        <v/>
      </c>
      <c r="F180" s="35">
        <f>E180/$B$16</f>
        <v/>
      </c>
      <c r="G180" s="35">
        <f>IF(D180&gt;$B$9,(D180-$B$9)*F180,0)</f>
        <v/>
      </c>
    </row>
    <row r="181" ht="15" customHeight="1" s="22">
      <c r="D181" s="33">
        <f>D180+1</f>
        <v/>
      </c>
      <c r="E181" s="40">
        <f>IF(D181&lt;=$B$9,E180*$B$12/D181,E180*$B$13/($B$9*$B$14+(D181-$B$9)*$B$15))</f>
        <v/>
      </c>
      <c r="F181" s="35">
        <f>E181/$B$16</f>
        <v/>
      </c>
      <c r="G181" s="35">
        <f>IF(D181&gt;$B$9,(D181-$B$9)*F181,0)</f>
        <v/>
      </c>
    </row>
    <row r="182" ht="15" customHeight="1" s="22">
      <c r="D182" s="33">
        <f>D181+1</f>
        <v/>
      </c>
      <c r="E182" s="40">
        <f>IF(D182&lt;=$B$9,E181*$B$12/D182,E181*$B$13/($B$9*$B$14+(D182-$B$9)*$B$15))</f>
        <v/>
      </c>
      <c r="F182" s="35">
        <f>E182/$B$16</f>
        <v/>
      </c>
      <c r="G182" s="35">
        <f>IF(D182&gt;$B$9,(D182-$B$9)*F182,0)</f>
        <v/>
      </c>
    </row>
    <row r="183" ht="15" customHeight="1" s="22">
      <c r="D183" s="33">
        <f>D182+1</f>
        <v/>
      </c>
      <c r="E183" s="40">
        <f>IF(D183&lt;=$B$9,E182*$B$12/D183,E182*$B$13/($B$9*$B$14+(D183-$B$9)*$B$15))</f>
        <v/>
      </c>
      <c r="F183" s="35">
        <f>E183/$B$16</f>
        <v/>
      </c>
      <c r="G183" s="35">
        <f>IF(D183&gt;$B$9,(D183-$B$9)*F183,0)</f>
        <v/>
      </c>
    </row>
    <row r="184" ht="15" customHeight="1" s="22">
      <c r="D184" s="33">
        <f>D183+1</f>
        <v/>
      </c>
      <c r="E184" s="40">
        <f>IF(D184&lt;=$B$9,E183*$B$12/D184,E183*$B$13/($B$9*$B$14+(D184-$B$9)*$B$15))</f>
        <v/>
      </c>
      <c r="F184" s="35">
        <f>E184/$B$16</f>
        <v/>
      </c>
      <c r="G184" s="35">
        <f>IF(D184&gt;$B$9,(D184-$B$9)*F184,0)</f>
        <v/>
      </c>
    </row>
    <row r="185" ht="15" customHeight="1" s="22">
      <c r="D185" s="33">
        <f>D184+1</f>
        <v/>
      </c>
      <c r="E185" s="40">
        <f>IF(D185&lt;=$B$9,E184*$B$12/D185,E184*$B$13/($B$9*$B$14+(D185-$B$9)*$B$15))</f>
        <v/>
      </c>
      <c r="F185" s="35">
        <f>E185/$B$16</f>
        <v/>
      </c>
      <c r="G185" s="35">
        <f>IF(D185&gt;$B$9,(D185-$B$9)*F185,0)</f>
        <v/>
      </c>
    </row>
    <row r="186" ht="15" customHeight="1" s="22">
      <c r="D186" s="33">
        <f>D185+1</f>
        <v/>
      </c>
      <c r="E186" s="40">
        <f>IF(D186&lt;=$B$9,E185*$B$12/D186,E185*$B$13/($B$9*$B$14+(D186-$B$9)*$B$15))</f>
        <v/>
      </c>
      <c r="F186" s="35">
        <f>E186/$B$16</f>
        <v/>
      </c>
      <c r="G186" s="35">
        <f>IF(D186&gt;$B$9,(D186-$B$9)*F186,0)</f>
        <v/>
      </c>
    </row>
    <row r="187" ht="15" customHeight="1" s="22">
      <c r="D187" s="33">
        <f>D186+1</f>
        <v/>
      </c>
      <c r="E187" s="40">
        <f>IF(D187&lt;=$B$9,E186*$B$12/D187,E186*$B$13/($B$9*$B$14+(D187-$B$9)*$B$15))</f>
        <v/>
      </c>
      <c r="F187" s="35">
        <f>E187/$B$16</f>
        <v/>
      </c>
      <c r="G187" s="35">
        <f>IF(D187&gt;$B$9,(D187-$B$9)*F187,0)</f>
        <v/>
      </c>
    </row>
    <row r="188" ht="15" customHeight="1" s="22">
      <c r="D188" s="33">
        <f>D187+1</f>
        <v/>
      </c>
      <c r="E188" s="40">
        <f>IF(D188&lt;=$B$9,E187*$B$12/D188,E187*$B$13/($B$9*$B$14+(D188-$B$9)*$B$15))</f>
        <v/>
      </c>
      <c r="F188" s="35">
        <f>E188/$B$16</f>
        <v/>
      </c>
      <c r="G188" s="35">
        <f>IF(D188&gt;$B$9,(D188-$B$9)*F188,0)</f>
        <v/>
      </c>
    </row>
    <row r="189" ht="15" customHeight="1" s="22">
      <c r="D189" s="33">
        <f>D188+1</f>
        <v/>
      </c>
      <c r="E189" s="40">
        <f>IF(D189&lt;=$B$9,E188*$B$12/D189,E188*$B$13/($B$9*$B$14+(D189-$B$9)*$B$15))</f>
        <v/>
      </c>
      <c r="F189" s="35">
        <f>E189/$B$16</f>
        <v/>
      </c>
      <c r="G189" s="35">
        <f>IF(D189&gt;$B$9,(D189-$B$9)*F189,0)</f>
        <v/>
      </c>
    </row>
    <row r="190" ht="15" customHeight="1" s="22">
      <c r="D190" s="33">
        <f>D189+1</f>
        <v/>
      </c>
      <c r="E190" s="40">
        <f>IF(D190&lt;=$B$9,E189*$B$12/D190,E189*$B$13/($B$9*$B$14+(D190-$B$9)*$B$15))</f>
        <v/>
      </c>
      <c r="F190" s="35">
        <f>E190/$B$16</f>
        <v/>
      </c>
      <c r="G190" s="35">
        <f>IF(D190&gt;$B$9,(D190-$B$9)*F190,0)</f>
        <v/>
      </c>
    </row>
    <row r="191" ht="15" customHeight="1" s="22">
      <c r="D191" s="33">
        <f>D190+1</f>
        <v/>
      </c>
      <c r="E191" s="40">
        <f>IF(D191&lt;=$B$9,E190*$B$12/D191,E190*$B$13/($B$9*$B$14+(D191-$B$9)*$B$15))</f>
        <v/>
      </c>
      <c r="F191" s="35">
        <f>E191/$B$16</f>
        <v/>
      </c>
      <c r="G191" s="35">
        <f>IF(D191&gt;$B$9,(D191-$B$9)*F191,0)</f>
        <v/>
      </c>
    </row>
    <row r="192" ht="15" customHeight="1" s="22">
      <c r="D192" s="33">
        <f>D191+1</f>
        <v/>
      </c>
      <c r="E192" s="40">
        <f>IF(D192&lt;=$B$9,E191*$B$12/D192,E191*$B$13/($B$9*$B$14+(D192-$B$9)*$B$15))</f>
        <v/>
      </c>
      <c r="F192" s="35">
        <f>E192/$B$16</f>
        <v/>
      </c>
      <c r="G192" s="35">
        <f>IF(D192&gt;$B$9,(D192-$B$9)*F192,0)</f>
        <v/>
      </c>
    </row>
    <row r="193" ht="15" customHeight="1" s="22">
      <c r="D193" s="33">
        <f>D192+1</f>
        <v/>
      </c>
      <c r="E193" s="40">
        <f>IF(D193&lt;=$B$9,E192*$B$12/D193,E192*$B$13/($B$9*$B$14+(D193-$B$9)*$B$15))</f>
        <v/>
      </c>
      <c r="F193" s="35">
        <f>E193/$B$16</f>
        <v/>
      </c>
      <c r="G193" s="35">
        <f>IF(D193&gt;$B$9,(D193-$B$9)*F193,0)</f>
        <v/>
      </c>
    </row>
    <row r="194" ht="15" customHeight="1" s="22">
      <c r="D194" s="33">
        <f>D193+1</f>
        <v/>
      </c>
      <c r="E194" s="40">
        <f>IF(D194&lt;=$B$9,E193*$B$12/D194,E193*$B$13/($B$9*$B$14+(D194-$B$9)*$B$15))</f>
        <v/>
      </c>
      <c r="F194" s="35">
        <f>E194/$B$16</f>
        <v/>
      </c>
      <c r="G194" s="35">
        <f>IF(D194&gt;$B$9,(D194-$B$9)*F194,0)</f>
        <v/>
      </c>
    </row>
    <row r="195" ht="15" customHeight="1" s="22">
      <c r="D195" s="33">
        <f>D194+1</f>
        <v/>
      </c>
      <c r="E195" s="40">
        <f>IF(D195&lt;=$B$9,E194*$B$12/D195,E194*$B$13/($B$9*$B$14+(D195-$B$9)*$B$15))</f>
        <v/>
      </c>
      <c r="F195" s="35">
        <f>E195/$B$16</f>
        <v/>
      </c>
      <c r="G195" s="35">
        <f>IF(D195&gt;$B$9,(D195-$B$9)*F195,0)</f>
        <v/>
      </c>
    </row>
    <row r="196" ht="15" customHeight="1" s="22">
      <c r="D196" s="33">
        <f>D195+1</f>
        <v/>
      </c>
      <c r="E196" s="40">
        <f>IF(D196&lt;=$B$9,E195*$B$12/D196,E195*$B$13/($B$9*$B$14+(D196-$B$9)*$B$15))</f>
        <v/>
      </c>
      <c r="F196" s="35">
        <f>E196/$B$16</f>
        <v/>
      </c>
      <c r="G196" s="35">
        <f>IF(D196&gt;$B$9,(D196-$B$9)*F196,0)</f>
        <v/>
      </c>
    </row>
    <row r="197" ht="15" customHeight="1" s="22">
      <c r="D197" s="33">
        <f>D196+1</f>
        <v/>
      </c>
      <c r="E197" s="40">
        <f>IF(D197&lt;=$B$9,E196*$B$12/D197,E196*$B$13/($B$9*$B$14+(D197-$B$9)*$B$15))</f>
        <v/>
      </c>
      <c r="F197" s="35">
        <f>E197/$B$16</f>
        <v/>
      </c>
      <c r="G197" s="35">
        <f>IF(D197&gt;$B$9,(D197-$B$9)*F197,0)</f>
        <v/>
      </c>
    </row>
    <row r="198" ht="15" customHeight="1" s="22">
      <c r="D198" s="33">
        <f>D197+1</f>
        <v/>
      </c>
      <c r="E198" s="40">
        <f>IF(D198&lt;=$B$9,E197*$B$12/D198,E197*$B$13/($B$9*$B$14+(D198-$B$9)*$B$15))</f>
        <v/>
      </c>
      <c r="F198" s="35">
        <f>E198/$B$16</f>
        <v/>
      </c>
      <c r="G198" s="35">
        <f>IF(D198&gt;$B$9,(D198-$B$9)*F198,0)</f>
        <v/>
      </c>
    </row>
    <row r="199" ht="15" customHeight="1" s="22">
      <c r="D199" s="33">
        <f>D198+1</f>
        <v/>
      </c>
      <c r="E199" s="40">
        <f>IF(D199&lt;=$B$9,E198*$B$12/D199,E198*$B$13/($B$9*$B$14+(D199-$B$9)*$B$15))</f>
        <v/>
      </c>
      <c r="F199" s="35">
        <f>E199/$B$16</f>
        <v/>
      </c>
      <c r="G199" s="35">
        <f>IF(D199&gt;$B$9,(D199-$B$9)*F199,0)</f>
        <v/>
      </c>
    </row>
    <row r="200" ht="15" customHeight="1" s="22">
      <c r="D200" s="33">
        <f>D199+1</f>
        <v/>
      </c>
      <c r="E200" s="40">
        <f>IF(D200&lt;=$B$9,E199*$B$12/D200,E199*$B$13/($B$9*$B$14+(D200-$B$9)*$B$15))</f>
        <v/>
      </c>
      <c r="F200" s="35">
        <f>E200/$B$16</f>
        <v/>
      </c>
      <c r="G200" s="35">
        <f>IF(D200&gt;$B$9,(D200-$B$9)*F200,0)</f>
        <v/>
      </c>
    </row>
    <row r="201" ht="15" customHeight="1" s="22">
      <c r="D201" s="33">
        <f>D200+1</f>
        <v/>
      </c>
      <c r="E201" s="40">
        <f>IF(D201&lt;=$B$9,E200*$B$12/D201,E200*$B$13/($B$9*$B$14+(D201-$B$9)*$B$15))</f>
        <v/>
      </c>
      <c r="F201" s="35">
        <f>E201/$B$16</f>
        <v/>
      </c>
      <c r="G201" s="35">
        <f>IF(D201&gt;$B$9,(D201-$B$9)*F201,0)</f>
        <v/>
      </c>
    </row>
    <row r="202" ht="15" customHeight="1" s="22">
      <c r="D202" s="33">
        <f>D201+1</f>
        <v/>
      </c>
      <c r="E202" s="40">
        <f>IF(D202&lt;=$B$9,E201*$B$12/D202,E201*$B$13/($B$9*$B$14+(D202-$B$9)*$B$15))</f>
        <v/>
      </c>
      <c r="F202" s="35">
        <f>E202/$B$16</f>
        <v/>
      </c>
      <c r="G202" s="35">
        <f>IF(D202&gt;$B$9,(D202-$B$9)*F202,0)</f>
        <v/>
      </c>
    </row>
    <row r="203" ht="15" customHeight="1" s="22">
      <c r="D203" s="33">
        <f>D202+1</f>
        <v/>
      </c>
      <c r="E203" s="40">
        <f>IF(D203&lt;=$B$9,E202*$B$12/D203,E202*$B$13/($B$9*$B$14+(D203-$B$9)*$B$15))</f>
        <v/>
      </c>
      <c r="F203" s="35">
        <f>E203/$B$16</f>
        <v/>
      </c>
      <c r="G203" s="35">
        <f>IF(D203&gt;$B$9,(D203-$B$9)*F203,0)</f>
        <v/>
      </c>
    </row>
    <row r="204" ht="15" customHeight="1" s="22">
      <c r="D204" s="33">
        <f>D203+1</f>
        <v/>
      </c>
      <c r="E204" s="40">
        <f>IF(D204&lt;=$B$9,E203*$B$12/D204,E203*$B$13/($B$9*$B$14+(D204-$B$9)*$B$15))</f>
        <v/>
      </c>
      <c r="F204" s="35">
        <f>E204/$B$16</f>
        <v/>
      </c>
      <c r="G204" s="35">
        <f>IF(D204&gt;$B$9,(D204-$B$9)*F204,0)</f>
        <v/>
      </c>
    </row>
    <row r="205" ht="15" customHeight="1" s="22">
      <c r="D205" s="33">
        <f>D204+1</f>
        <v/>
      </c>
      <c r="E205" s="40">
        <f>IF(D205&lt;=$B$9,E204*$B$12/D205,E204*$B$13/($B$9*$B$14+(D205-$B$9)*$B$15))</f>
        <v/>
      </c>
      <c r="F205" s="35">
        <f>E205/$B$16</f>
        <v/>
      </c>
      <c r="G205" s="35">
        <f>IF(D205&gt;$B$9,(D205-$B$9)*F205,0)</f>
        <v/>
      </c>
    </row>
    <row r="206" ht="15" customHeight="1" s="22">
      <c r="D206" s="33">
        <f>D205+1</f>
        <v/>
      </c>
      <c r="E206" s="40">
        <f>IF(D206&lt;=$B$9,E205*$B$12/D206,E205*$B$13/($B$9*$B$14+(D206-$B$9)*$B$15))</f>
        <v/>
      </c>
      <c r="F206" s="35">
        <f>E206/$B$16</f>
        <v/>
      </c>
      <c r="G206" s="35">
        <f>IF(D206&gt;$B$9,(D206-$B$9)*F206,0)</f>
        <v/>
      </c>
    </row>
    <row r="207" ht="15" customHeight="1" s="22">
      <c r="D207" s="33">
        <f>D206+1</f>
        <v/>
      </c>
      <c r="E207" s="40">
        <f>IF(D207&lt;=$B$9,E206*$B$12/D207,E206*$B$13/($B$9*$B$14+(D207-$B$9)*$B$15))</f>
        <v/>
      </c>
      <c r="F207" s="35">
        <f>E207/$B$16</f>
        <v/>
      </c>
      <c r="G207" s="35">
        <f>IF(D207&gt;$B$9,(D207-$B$9)*F207,0)</f>
        <v/>
      </c>
    </row>
    <row r="208" ht="15" customHeight="1" s="22">
      <c r="D208" s="33">
        <f>D207+1</f>
        <v/>
      </c>
      <c r="E208" s="40">
        <f>IF(D208&lt;=$B$9,E207*$B$12/D208,E207*$B$13/($B$9*$B$14+(D208-$B$9)*$B$15))</f>
        <v/>
      </c>
      <c r="F208" s="35">
        <f>E208/$B$16</f>
        <v/>
      </c>
      <c r="G208" s="35">
        <f>IF(D208&gt;$B$9,(D208-$B$9)*F208,0)</f>
        <v/>
      </c>
    </row>
    <row r="209" ht="15" customHeight="1" s="22">
      <c r="D209" s="33">
        <f>D208+1</f>
        <v/>
      </c>
      <c r="E209" s="40">
        <f>IF(D209&lt;=$B$9,E208*$B$12/D209,E208*$B$13/($B$9*$B$14+(D209-$B$9)*$B$15))</f>
        <v/>
      </c>
      <c r="F209" s="35">
        <f>E209/$B$16</f>
        <v/>
      </c>
      <c r="G209" s="35">
        <f>IF(D209&gt;$B$9,(D209-$B$9)*F209,0)</f>
        <v/>
      </c>
    </row>
    <row r="210" ht="15" customHeight="1" s="22">
      <c r="D210" s="33">
        <f>D209+1</f>
        <v/>
      </c>
      <c r="E210" s="40">
        <f>IF(D210&lt;=$B$9,E209*$B$12/D210,E209*$B$13/($B$9*$B$14+(D210-$B$9)*$B$15))</f>
        <v/>
      </c>
      <c r="F210" s="35">
        <f>E210/$B$16</f>
        <v/>
      </c>
      <c r="G210" s="35">
        <f>IF(D210&gt;$B$9,(D210-$B$9)*F210,0)</f>
        <v/>
      </c>
    </row>
    <row r="211" ht="15" customHeight="1" s="22">
      <c r="D211" s="33">
        <f>D210+1</f>
        <v/>
      </c>
      <c r="E211" s="40">
        <f>IF(D211&lt;=$B$9,E210*$B$12/D211,E210*$B$13/($B$9*$B$14+(D211-$B$9)*$B$15))</f>
        <v/>
      </c>
      <c r="F211" s="35">
        <f>E211/$B$16</f>
        <v/>
      </c>
      <c r="G211" s="35">
        <f>IF(D211&gt;$B$9,(D211-$B$9)*F211,0)</f>
        <v/>
      </c>
    </row>
    <row r="212" ht="15" customHeight="1" s="22">
      <c r="D212" s="33">
        <f>D211+1</f>
        <v/>
      </c>
      <c r="E212" s="40">
        <f>IF(D212&lt;=$B$9,E211*$B$12/D212,E211*$B$13/($B$9*$B$14+(D212-$B$9)*$B$15))</f>
        <v/>
      </c>
      <c r="F212" s="35">
        <f>E212/$B$16</f>
        <v/>
      </c>
      <c r="G212" s="35">
        <f>IF(D212&gt;$B$9,(D212-$B$9)*F212,0)</f>
        <v/>
      </c>
    </row>
    <row r="213" ht="15" customHeight="1" s="22">
      <c r="D213" s="33">
        <f>D212+1</f>
        <v/>
      </c>
      <c r="E213" s="40">
        <f>IF(D213&lt;=$B$9,E212*$B$12/D213,E212*$B$13/($B$9*$B$14+(D213-$B$9)*$B$15))</f>
        <v/>
      </c>
      <c r="F213" s="35">
        <f>E213/$B$16</f>
        <v/>
      </c>
      <c r="G213" s="35">
        <f>IF(D213&gt;$B$9,(D213-$B$9)*F213,0)</f>
        <v/>
      </c>
    </row>
    <row r="214" ht="15" customHeight="1" s="22">
      <c r="D214" s="33">
        <f>D213+1</f>
        <v/>
      </c>
      <c r="E214" s="40">
        <f>IF(D214&lt;=$B$9,E213*$B$12/D214,E213*$B$13/($B$9*$B$14+(D214-$B$9)*$B$15))</f>
        <v/>
      </c>
      <c r="F214" s="35">
        <f>E214/$B$16</f>
        <v/>
      </c>
      <c r="G214" s="35">
        <f>IF(D214&gt;$B$9,(D214-$B$9)*F214,0)</f>
        <v/>
      </c>
    </row>
    <row r="215" ht="15" customHeight="1" s="22">
      <c r="D215" s="33">
        <f>D214+1</f>
        <v/>
      </c>
      <c r="E215" s="40">
        <f>IF(D215&lt;=$B$9,E214*$B$12/D215,E214*$B$13/($B$9*$B$14+(D215-$B$9)*$B$15))</f>
        <v/>
      </c>
      <c r="F215" s="35">
        <f>E215/$B$16</f>
        <v/>
      </c>
      <c r="G215" s="35">
        <f>IF(D215&gt;$B$9,(D215-$B$9)*F215,0)</f>
        <v/>
      </c>
    </row>
    <row r="216" ht="15" customHeight="1" s="22">
      <c r="D216" s="33">
        <f>D215+1</f>
        <v/>
      </c>
      <c r="E216" s="40">
        <f>IF(D216&lt;=$B$9,E215*$B$12/D216,E215*$B$13/($B$9*$B$14+(D216-$B$9)*$B$15))</f>
        <v/>
      </c>
      <c r="F216" s="35">
        <f>E216/$B$16</f>
        <v/>
      </c>
      <c r="G216" s="35">
        <f>IF(D216&gt;$B$9,(D216-$B$9)*F216,0)</f>
        <v/>
      </c>
    </row>
    <row r="217" ht="15" customHeight="1" s="22">
      <c r="D217" s="33">
        <f>D216+1</f>
        <v/>
      </c>
      <c r="E217" s="40">
        <f>IF(D217&lt;=$B$9,E216*$B$12/D217,E216*$B$13/($B$9*$B$14+(D217-$B$9)*$B$15))</f>
        <v/>
      </c>
      <c r="F217" s="35">
        <f>E217/$B$16</f>
        <v/>
      </c>
      <c r="G217" s="35">
        <f>IF(D217&gt;$B$9,(D217-$B$9)*F217,0)</f>
        <v/>
      </c>
    </row>
    <row r="218" ht="15" customHeight="1" s="22">
      <c r="D218" s="33">
        <f>D217+1</f>
        <v/>
      </c>
      <c r="E218" s="40">
        <f>IF(D218&lt;=$B$9,E217*$B$12/D218,E217*$B$13/($B$9*$B$14+(D218-$B$9)*$B$15))</f>
        <v/>
      </c>
      <c r="F218" s="35">
        <f>E218/$B$16</f>
        <v/>
      </c>
      <c r="G218" s="35">
        <f>IF(D218&gt;$B$9,(D218-$B$9)*F218,0)</f>
        <v/>
      </c>
    </row>
    <row r="219" ht="15" customHeight="1" s="22">
      <c r="D219" s="33">
        <f>D218+1</f>
        <v/>
      </c>
      <c r="E219" s="40">
        <f>IF(D219&lt;=$B$9,E218*$B$12/D219,E218*$B$13/($B$9*$B$14+(D219-$B$9)*$B$15))</f>
        <v/>
      </c>
      <c r="F219" s="35">
        <f>E219/$B$16</f>
        <v/>
      </c>
      <c r="G219" s="35">
        <f>IF(D219&gt;$B$9,(D219-$B$9)*F219,0)</f>
        <v/>
      </c>
    </row>
    <row r="220" ht="15" customHeight="1" s="22">
      <c r="D220" s="33">
        <f>D219+1</f>
        <v/>
      </c>
      <c r="E220" s="40">
        <f>IF(D220&lt;=$B$9,E219*$B$12/D220,E219*$B$13/($B$9*$B$14+(D220-$B$9)*$B$15))</f>
        <v/>
      </c>
      <c r="F220" s="35">
        <f>E220/$B$16</f>
        <v/>
      </c>
      <c r="G220" s="35">
        <f>IF(D220&gt;$B$9,(D220-$B$9)*F220,0)</f>
        <v/>
      </c>
    </row>
    <row r="221" ht="15" customHeight="1" s="22">
      <c r="D221" s="33">
        <f>D220+1</f>
        <v/>
      </c>
      <c r="E221" s="40">
        <f>IF(D221&lt;=$B$9,E220*$B$12/D221,E220*$B$13/($B$9*$B$14+(D221-$B$9)*$B$15))</f>
        <v/>
      </c>
      <c r="F221" s="35">
        <f>E221/$B$16</f>
        <v/>
      </c>
      <c r="G221" s="35">
        <f>IF(D221&gt;$B$9,(D221-$B$9)*F221,0)</f>
        <v/>
      </c>
    </row>
    <row r="222" ht="15" customHeight="1" s="22">
      <c r="D222" s="33">
        <f>D221+1</f>
        <v/>
      </c>
      <c r="E222" s="40">
        <f>IF(D222&lt;=$B$9,E221*$B$12/D222,E221*$B$13/($B$9*$B$14+(D222-$B$9)*$B$15))</f>
        <v/>
      </c>
      <c r="F222" s="35">
        <f>E222/$B$16</f>
        <v/>
      </c>
      <c r="G222" s="35">
        <f>IF(D222&gt;$B$9,(D222-$B$9)*F222,0)</f>
        <v/>
      </c>
    </row>
    <row r="223" ht="15" customHeight="1" s="22">
      <c r="D223" s="33">
        <f>D222+1</f>
        <v/>
      </c>
      <c r="E223" s="40">
        <f>IF(D223&lt;=$B$9,E222*$B$12/D223,E222*$B$13/($B$9*$B$14+(D223-$B$9)*$B$15))</f>
        <v/>
      </c>
      <c r="F223" s="35">
        <f>E223/$B$16</f>
        <v/>
      </c>
      <c r="G223" s="35">
        <f>IF(D223&gt;$B$9,(D223-$B$9)*F223,0)</f>
        <v/>
      </c>
    </row>
    <row r="224" ht="15" customHeight="1" s="22">
      <c r="D224" s="33">
        <f>D223+1</f>
        <v/>
      </c>
      <c r="E224" s="40">
        <f>IF(D224&lt;=$B$9,E223*$B$12/D224,E223*$B$13/($B$9*$B$14+(D224-$B$9)*$B$15))</f>
        <v/>
      </c>
      <c r="F224" s="35">
        <f>E224/$B$16</f>
        <v/>
      </c>
      <c r="G224" s="35">
        <f>IF(D224&gt;$B$9,(D224-$B$9)*F224,0)</f>
        <v/>
      </c>
    </row>
    <row r="225" ht="15" customHeight="1" s="22">
      <c r="D225" s="33">
        <f>D224+1</f>
        <v/>
      </c>
      <c r="E225" s="40">
        <f>IF(D225&lt;=$B$9,E224*$B$12/D225,E224*$B$13/($B$9*$B$14+(D225-$B$9)*$B$15))</f>
        <v/>
      </c>
      <c r="F225" s="35">
        <f>E225/$B$16</f>
        <v/>
      </c>
      <c r="G225" s="35">
        <f>IF(D225&gt;$B$9,(D225-$B$9)*F225,0)</f>
        <v/>
      </c>
    </row>
    <row r="226" ht="15" customHeight="1" s="22">
      <c r="D226" s="33">
        <f>D225+1</f>
        <v/>
      </c>
      <c r="E226" s="40">
        <f>IF(D226&lt;=$B$9,E225*$B$12/D226,E225*$B$13/($B$9*$B$14+(D226-$B$9)*$B$15))</f>
        <v/>
      </c>
      <c r="F226" s="35">
        <f>E226/$B$16</f>
        <v/>
      </c>
      <c r="G226" s="35">
        <f>IF(D226&gt;$B$9,(D226-$B$9)*F226,0)</f>
        <v/>
      </c>
    </row>
    <row r="227" ht="15" customHeight="1" s="22">
      <c r="D227" s="33">
        <f>D226+1</f>
        <v/>
      </c>
      <c r="E227" s="40">
        <f>IF(D227&lt;=$B$9,E226*$B$12/D227,E226*$B$13/($B$9*$B$14+(D227-$B$9)*$B$15))</f>
        <v/>
      </c>
      <c r="F227" s="35">
        <f>E227/$B$16</f>
        <v/>
      </c>
      <c r="G227" s="35">
        <f>IF(D227&gt;$B$9,(D227-$B$9)*F227,0)</f>
        <v/>
      </c>
    </row>
    <row r="228" ht="15" customHeight="1" s="22">
      <c r="D228" s="33">
        <f>D227+1</f>
        <v/>
      </c>
      <c r="E228" s="40">
        <f>IF(D228&lt;=$B$9,E227*$B$12/D228,E227*$B$13/($B$9*$B$14+(D228-$B$9)*$B$15))</f>
        <v/>
      </c>
      <c r="F228" s="35">
        <f>E228/$B$16</f>
        <v/>
      </c>
      <c r="G228" s="35">
        <f>IF(D228&gt;$B$9,(D228-$B$9)*F228,0)</f>
        <v/>
      </c>
    </row>
    <row r="229" ht="15" customHeight="1" s="22">
      <c r="D229" s="33">
        <f>D228+1</f>
        <v/>
      </c>
      <c r="E229" s="40">
        <f>IF(D229&lt;=$B$9,E228*$B$12/D229,E228*$B$13/($B$9*$B$14+(D229-$B$9)*$B$15))</f>
        <v/>
      </c>
      <c r="F229" s="35">
        <f>E229/$B$16</f>
        <v/>
      </c>
      <c r="G229" s="35">
        <f>IF(D229&gt;$B$9,(D229-$B$9)*F229,0)</f>
        <v/>
      </c>
    </row>
    <row r="230" ht="15" customHeight="1" s="22">
      <c r="D230" s="33">
        <f>D229+1</f>
        <v/>
      </c>
      <c r="E230" s="40">
        <f>IF(D230&lt;=$B$9,E229*$B$12/D230,E229*$B$13/($B$9*$B$14+(D230-$B$9)*$B$15))</f>
        <v/>
      </c>
      <c r="F230" s="35">
        <f>E230/$B$16</f>
        <v/>
      </c>
      <c r="G230" s="35">
        <f>IF(D230&gt;$B$9,(D230-$B$9)*F230,0)</f>
        <v/>
      </c>
    </row>
    <row r="231" ht="15" customHeight="1" s="22">
      <c r="D231" s="33">
        <f>D230+1</f>
        <v/>
      </c>
      <c r="E231" s="40">
        <f>IF(D231&lt;=$B$9,E230*$B$12/D231,E230*$B$13/($B$9*$B$14+(D231-$B$9)*$B$15))</f>
        <v/>
      </c>
      <c r="F231" s="35">
        <f>E231/$B$16</f>
        <v/>
      </c>
      <c r="G231" s="35">
        <f>IF(D231&gt;$B$9,(D231-$B$9)*F231,0)</f>
        <v/>
      </c>
    </row>
    <row r="232" ht="15" customHeight="1" s="22">
      <c r="D232" s="33">
        <f>D231+1</f>
        <v/>
      </c>
      <c r="E232" s="40">
        <f>IF(D232&lt;=$B$9,E231*$B$12/D232,E231*$B$13/($B$9*$B$14+(D232-$B$9)*$B$15))</f>
        <v/>
      </c>
      <c r="F232" s="35">
        <f>E232/$B$16</f>
        <v/>
      </c>
      <c r="G232" s="35">
        <f>IF(D232&gt;$B$9,(D232-$B$9)*F232,0)</f>
        <v/>
      </c>
    </row>
    <row r="233" ht="15" customHeight="1" s="22">
      <c r="D233" s="33">
        <f>D232+1</f>
        <v/>
      </c>
      <c r="E233" s="40">
        <f>IF(D233&lt;=$B$9,E232*$B$12/D233,E232*$B$13/($B$9*$B$14+(D233-$B$9)*$B$15))</f>
        <v/>
      </c>
      <c r="F233" s="35">
        <f>E233/$B$16</f>
        <v/>
      </c>
      <c r="G233" s="35">
        <f>IF(D233&gt;$B$9,(D233-$B$9)*F233,0)</f>
        <v/>
      </c>
    </row>
    <row r="234" ht="15" customHeight="1" s="22">
      <c r="D234" s="33">
        <f>D233+1</f>
        <v/>
      </c>
      <c r="E234" s="40">
        <f>IF(D234&lt;=$B$9,E233*$B$12/D234,E233*$B$13/($B$9*$B$14+(D234-$B$9)*$B$15))</f>
        <v/>
      </c>
      <c r="F234" s="35">
        <f>E234/$B$16</f>
        <v/>
      </c>
      <c r="G234" s="35">
        <f>IF(D234&gt;$B$9,(D234-$B$9)*F234,0)</f>
        <v/>
      </c>
    </row>
    <row r="235" ht="15" customHeight="1" s="22">
      <c r="D235" s="33">
        <f>D234+1</f>
        <v/>
      </c>
      <c r="E235" s="40">
        <f>IF(D235&lt;=$B$9,E234*$B$12/D235,E234*$B$13/($B$9*$B$14+(D235-$B$9)*$B$15))</f>
        <v/>
      </c>
      <c r="F235" s="35">
        <f>E235/$B$16</f>
        <v/>
      </c>
      <c r="G235" s="35">
        <f>IF(D235&gt;$B$9,(D235-$B$9)*F235,0)</f>
        <v/>
      </c>
    </row>
    <row r="236" ht="15" customHeight="1" s="22">
      <c r="D236" s="33">
        <f>D235+1</f>
        <v/>
      </c>
      <c r="E236" s="40">
        <f>IF(D236&lt;=$B$9,E235*$B$12/D236,E235*$B$13/($B$9*$B$14+(D236-$B$9)*$B$15))</f>
        <v/>
      </c>
      <c r="F236" s="35">
        <f>E236/$B$16</f>
        <v/>
      </c>
      <c r="G236" s="35">
        <f>IF(D236&gt;$B$9,(D236-$B$9)*F236,0)</f>
        <v/>
      </c>
    </row>
    <row r="237" ht="15" customHeight="1" s="22">
      <c r="D237" s="33">
        <f>D236+1</f>
        <v/>
      </c>
      <c r="E237" s="40">
        <f>IF(D237&lt;=$B$9,E236*$B$12/D237,E236*$B$13/($B$9*$B$14+(D237-$B$9)*$B$15))</f>
        <v/>
      </c>
      <c r="F237" s="35">
        <f>E237/$B$16</f>
        <v/>
      </c>
      <c r="G237" s="35">
        <f>IF(D237&gt;$B$9,(D237-$B$9)*F237,0)</f>
        <v/>
      </c>
    </row>
    <row r="238" ht="15" customHeight="1" s="22">
      <c r="D238" s="33">
        <f>D237+1</f>
        <v/>
      </c>
      <c r="E238" s="40">
        <f>IF(D238&lt;=$B$9,E237*$B$12/D238,E237*$B$13/($B$9*$B$14+(D238-$B$9)*$B$15))</f>
        <v/>
      </c>
      <c r="F238" s="35">
        <f>E238/$B$16</f>
        <v/>
      </c>
      <c r="G238" s="35">
        <f>IF(D238&gt;$B$9,(D238-$B$9)*F238,0)</f>
        <v/>
      </c>
    </row>
    <row r="239" ht="15" customHeight="1" s="22">
      <c r="D239" s="33">
        <f>D238+1</f>
        <v/>
      </c>
      <c r="E239" s="40">
        <f>IF(D239&lt;=$B$9,E238*$B$12/D239,E238*$B$13/($B$9*$B$14+(D239-$B$9)*$B$15))</f>
        <v/>
      </c>
      <c r="F239" s="35">
        <f>E239/$B$16</f>
        <v/>
      </c>
      <c r="G239" s="35">
        <f>IF(D239&gt;$B$9,(D239-$B$9)*F239,0)</f>
        <v/>
      </c>
    </row>
    <row r="240" ht="15" customHeight="1" s="22">
      <c r="D240" s="33">
        <f>D239+1</f>
        <v/>
      </c>
      <c r="E240" s="40">
        <f>IF(D240&lt;=$B$9,E239*$B$12/D240,E239*$B$13/($B$9*$B$14+(D240-$B$9)*$B$15))</f>
        <v/>
      </c>
      <c r="F240" s="35">
        <f>E240/$B$16</f>
        <v/>
      </c>
      <c r="G240" s="35">
        <f>IF(D240&gt;$B$9,(D240-$B$9)*F240,0)</f>
        <v/>
      </c>
    </row>
    <row r="241" ht="15" customHeight="1" s="22">
      <c r="D241" s="33">
        <f>D240+1</f>
        <v/>
      </c>
      <c r="E241" s="40">
        <f>IF(D241&lt;=$B$9,E240*$B$12/D241,E240*$B$13/($B$9*$B$14+(D241-$B$9)*$B$15))</f>
        <v/>
      </c>
      <c r="F241" s="35">
        <f>E241/$B$16</f>
        <v/>
      </c>
      <c r="G241" s="35">
        <f>IF(D241&gt;$B$9,(D241-$B$9)*F241,0)</f>
        <v/>
      </c>
    </row>
    <row r="242" ht="15" customHeight="1" s="22">
      <c r="D242" s="33">
        <f>D241+1</f>
        <v/>
      </c>
      <c r="E242" s="40">
        <f>IF(D242&lt;=$B$9,E241*$B$12/D242,E241*$B$13/($B$9*$B$14+(D242-$B$9)*$B$15))</f>
        <v/>
      </c>
      <c r="F242" s="35">
        <f>E242/$B$16</f>
        <v/>
      </c>
      <c r="G242" s="35">
        <f>IF(D242&gt;$B$9,(D242-$B$9)*F242,0)</f>
        <v/>
      </c>
    </row>
    <row r="243" ht="15" customHeight="1" s="22">
      <c r="D243" s="33">
        <f>D242+1</f>
        <v/>
      </c>
      <c r="E243" s="40">
        <f>IF(D243&lt;=$B$9,E242*$B$12/D243,E242*$B$13/($B$9*$B$14+(D243-$B$9)*$B$15))</f>
        <v/>
      </c>
      <c r="F243" s="35">
        <f>E243/$B$16</f>
        <v/>
      </c>
      <c r="G243" s="35">
        <f>IF(D243&gt;$B$9,(D243-$B$9)*F243,0)</f>
        <v/>
      </c>
    </row>
    <row r="244" ht="15" customHeight="1" s="22">
      <c r="D244" s="33">
        <f>D243+1</f>
        <v/>
      </c>
      <c r="E244" s="40">
        <f>IF(D244&lt;=$B$9,E243*$B$12/D244,E243*$B$13/($B$9*$B$14+(D244-$B$9)*$B$15))</f>
        <v/>
      </c>
      <c r="F244" s="35">
        <f>E244/$B$16</f>
        <v/>
      </c>
      <c r="G244" s="35">
        <f>IF(D244&gt;$B$9,(D244-$B$9)*F244,0)</f>
        <v/>
      </c>
    </row>
    <row r="245" ht="15" customHeight="1" s="22">
      <c r="D245" s="33">
        <f>D244+1</f>
        <v/>
      </c>
      <c r="E245" s="40">
        <f>IF(D245&lt;=$B$9,E244*$B$12/D245,E244*$B$13/($B$9*$B$14+(D245-$B$9)*$B$15))</f>
        <v/>
      </c>
      <c r="F245" s="35">
        <f>E245/$B$16</f>
        <v/>
      </c>
      <c r="G245" s="35">
        <f>IF(D245&gt;$B$9,(D245-$B$9)*F245,0)</f>
        <v/>
      </c>
    </row>
    <row r="246" ht="15" customHeight="1" s="22">
      <c r="D246" s="33">
        <f>D245+1</f>
        <v/>
      </c>
      <c r="E246" s="40">
        <f>IF(D246&lt;=$B$9,E245*$B$12/D246,E245*$B$13/($B$9*$B$14+(D246-$B$9)*$B$15))</f>
        <v/>
      </c>
      <c r="F246" s="35">
        <f>E246/$B$16</f>
        <v/>
      </c>
      <c r="G246" s="35">
        <f>IF(D246&gt;$B$9,(D246-$B$9)*F246,0)</f>
        <v/>
      </c>
    </row>
    <row r="247" ht="15" customHeight="1" s="22">
      <c r="D247" s="33">
        <f>D246+1</f>
        <v/>
      </c>
      <c r="E247" s="40">
        <f>IF(D247&lt;=$B$9,E246*$B$12/D247,E246*$B$13/($B$9*$B$14+(D247-$B$9)*$B$15))</f>
        <v/>
      </c>
      <c r="F247" s="35">
        <f>E247/$B$16</f>
        <v/>
      </c>
      <c r="G247" s="35">
        <f>IF(D247&gt;$B$9,(D247-$B$9)*F247,0)</f>
        <v/>
      </c>
    </row>
    <row r="248" ht="15" customHeight="1" s="22">
      <c r="D248" s="33">
        <f>D247+1</f>
        <v/>
      </c>
      <c r="E248" s="40">
        <f>IF(D248&lt;=$B$9,E247*$B$12/D248,E247*$B$13/($B$9*$B$14+(D248-$B$9)*$B$15))</f>
        <v/>
      </c>
      <c r="F248" s="35">
        <f>E248/$B$16</f>
        <v/>
      </c>
      <c r="G248" s="35">
        <f>IF(D248&gt;$B$9,(D248-$B$9)*F248,0)</f>
        <v/>
      </c>
    </row>
    <row r="249" ht="15" customHeight="1" s="22">
      <c r="D249" s="33">
        <f>D248+1</f>
        <v/>
      </c>
      <c r="E249" s="40">
        <f>IF(D249&lt;=$B$9,E248*$B$12/D249,E248*$B$13/($B$9*$B$14+(D249-$B$9)*$B$15))</f>
        <v/>
      </c>
      <c r="F249" s="35">
        <f>E249/$B$16</f>
        <v/>
      </c>
      <c r="G249" s="35">
        <f>IF(D249&gt;$B$9,(D249-$B$9)*F249,0)</f>
        <v/>
      </c>
    </row>
    <row r="250" ht="15" customHeight="1" s="22">
      <c r="D250" s="33">
        <f>D249+1</f>
        <v/>
      </c>
      <c r="E250" s="40">
        <f>IF(D250&lt;=$B$9,E249*$B$12/D250,E249*$B$13/($B$9*$B$14+(D250-$B$9)*$B$15))</f>
        <v/>
      </c>
      <c r="F250" s="35">
        <f>E250/$B$16</f>
        <v/>
      </c>
      <c r="G250" s="35">
        <f>IF(D250&gt;$B$9,(D250-$B$9)*F250,0)</f>
        <v/>
      </c>
    </row>
    <row r="251" ht="15" customHeight="1" s="22">
      <c r="D251" s="33">
        <f>D250+1</f>
        <v/>
      </c>
      <c r="E251" s="40">
        <f>IF(D251&lt;=$B$9,E250*$B$12/D251,E250*$B$13/($B$9*$B$14+(D251-$B$9)*$B$15))</f>
        <v/>
      </c>
      <c r="F251" s="35">
        <f>E251/$B$16</f>
        <v/>
      </c>
      <c r="G251" s="35">
        <f>IF(D251&gt;$B$9,(D251-$B$9)*F251,0)</f>
        <v/>
      </c>
    </row>
    <row r="252" ht="15" customHeight="1" s="22">
      <c r="D252" s="33">
        <f>D251+1</f>
        <v/>
      </c>
      <c r="E252" s="40">
        <f>IF(D252&lt;=$B$9,E251*$B$12/D252,E251*$B$13/($B$9*$B$14+(D252-$B$9)*$B$15))</f>
        <v/>
      </c>
      <c r="F252" s="35">
        <f>E252/$B$16</f>
        <v/>
      </c>
      <c r="G252" s="35">
        <f>IF(D252&gt;$B$9,(D252-$B$9)*F252,0)</f>
        <v/>
      </c>
    </row>
    <row r="253" ht="15" customHeight="1" s="22">
      <c r="D253" s="33">
        <f>D252+1</f>
        <v/>
      </c>
      <c r="E253" s="40">
        <f>IF(D253&lt;=$B$9,E252*$B$12/D253,E252*$B$13/($B$9*$B$14+(D253-$B$9)*$B$15))</f>
        <v/>
      </c>
      <c r="F253" s="35">
        <f>E253/$B$16</f>
        <v/>
      </c>
      <c r="G253" s="35">
        <f>IF(D253&gt;$B$9,(D253-$B$9)*F253,0)</f>
        <v/>
      </c>
    </row>
    <row r="254" ht="15" customHeight="1" s="22">
      <c r="D254" s="33">
        <f>D253+1</f>
        <v/>
      </c>
      <c r="E254" s="40">
        <f>IF(D254&lt;=$B$9,E253*$B$12/D254,E253*$B$13/($B$9*$B$14+(D254-$B$9)*$B$15))</f>
        <v/>
      </c>
      <c r="F254" s="35">
        <f>E254/$B$16</f>
        <v/>
      </c>
      <c r="G254" s="35">
        <f>IF(D254&gt;$B$9,(D254-$B$9)*F254,0)</f>
        <v/>
      </c>
    </row>
    <row r="255" ht="15" customHeight="1" s="22">
      <c r="D255" s="33">
        <f>D254+1</f>
        <v/>
      </c>
      <c r="E255" s="40">
        <f>IF(D255&lt;=$B$9,E254*$B$12/D255,E254*$B$13/($B$9*$B$14+(D255-$B$9)*$B$15))</f>
        <v/>
      </c>
      <c r="F255" s="35">
        <f>E255/$B$16</f>
        <v/>
      </c>
      <c r="G255" s="35">
        <f>IF(D255&gt;$B$9,(D255-$B$9)*F255,0)</f>
        <v/>
      </c>
    </row>
    <row r="256" ht="15" customHeight="1" s="22">
      <c r="D256" s="33">
        <f>D255+1</f>
        <v/>
      </c>
      <c r="E256" s="40">
        <f>IF(D256&lt;=$B$9,E255*$B$12/D256,E255*$B$13/($B$9*$B$14+(D256-$B$9)*$B$15))</f>
        <v/>
      </c>
      <c r="F256" s="35">
        <f>E256/$B$16</f>
        <v/>
      </c>
      <c r="G256" s="35">
        <f>IF(D256&gt;$B$9,(D256-$B$9)*F256,0)</f>
        <v/>
      </c>
    </row>
    <row r="257" ht="15" customHeight="1" s="22">
      <c r="D257" s="33">
        <f>D256+1</f>
        <v/>
      </c>
      <c r="E257" s="40">
        <f>IF(D257&lt;=$B$9,E256*$B$12/D257,E256*$B$13/($B$9*$B$14+(D257-$B$9)*$B$15))</f>
        <v/>
      </c>
      <c r="F257" s="35">
        <f>E257/$B$16</f>
        <v/>
      </c>
      <c r="G257" s="35">
        <f>IF(D257&gt;$B$9,(D257-$B$9)*F257,0)</f>
        <v/>
      </c>
    </row>
    <row r="258" ht="15" customHeight="1" s="22">
      <c r="D258" s="33">
        <f>D257+1</f>
        <v/>
      </c>
      <c r="E258" s="40">
        <f>IF(D258&lt;=$B$9,E257*$B$12/D258,E257*$B$13/($B$9*$B$14+(D258-$B$9)*$B$15))</f>
        <v/>
      </c>
      <c r="F258" s="35">
        <f>E258/$B$16</f>
        <v/>
      </c>
      <c r="G258" s="35">
        <f>IF(D258&gt;$B$9,(D258-$B$9)*F258,0)</f>
        <v/>
      </c>
    </row>
    <row r="259" ht="15" customHeight="1" s="22">
      <c r="D259" s="33">
        <f>D258+1</f>
        <v/>
      </c>
      <c r="E259" s="40">
        <f>IF(D259&lt;=$B$9,E258*$B$12/D259,E258*$B$13/($B$9*$B$14+(D259-$B$9)*$B$15))</f>
        <v/>
      </c>
      <c r="F259" s="35">
        <f>E259/$B$16</f>
        <v/>
      </c>
      <c r="G259" s="35">
        <f>IF(D259&gt;$B$9,(D259-$B$9)*F259,0)</f>
        <v/>
      </c>
    </row>
    <row r="260" ht="15" customHeight="1" s="22">
      <c r="D260" s="33">
        <f>D259+1</f>
        <v/>
      </c>
      <c r="E260" s="40">
        <f>IF(D260&lt;=$B$9,E259*$B$12/D260,E259*$B$13/($B$9*$B$14+(D260-$B$9)*$B$15))</f>
        <v/>
      </c>
      <c r="F260" s="35">
        <f>E260/$B$16</f>
        <v/>
      </c>
      <c r="G260" s="35">
        <f>IF(D260&gt;$B$9,(D260-$B$9)*F260,0)</f>
        <v/>
      </c>
    </row>
    <row r="261" ht="15" customHeight="1" s="22">
      <c r="D261" s="33">
        <f>D260+1</f>
        <v/>
      </c>
      <c r="E261" s="40">
        <f>IF(D261&lt;=$B$9,E260*$B$12/D261,E260*$B$13/($B$9*$B$14+(D261-$B$9)*$B$15))</f>
        <v/>
      </c>
      <c r="F261" s="35">
        <f>E261/$B$16</f>
        <v/>
      </c>
      <c r="G261" s="35">
        <f>IF(D261&gt;$B$9,(D261-$B$9)*F261,0)</f>
        <v/>
      </c>
    </row>
    <row r="262" ht="15" customHeight="1" s="22">
      <c r="D262" s="33">
        <f>D261+1</f>
        <v/>
      </c>
      <c r="E262" s="40">
        <f>IF(D262&lt;=$B$9,E261*$B$12/D262,E261*$B$13/($B$9*$B$14+(D262-$B$9)*$B$15))</f>
        <v/>
      </c>
      <c r="F262" s="35">
        <f>E262/$B$16</f>
        <v/>
      </c>
      <c r="G262" s="35">
        <f>IF(D262&gt;$B$9,(D262-$B$9)*F262,0)</f>
        <v/>
      </c>
    </row>
    <row r="263" ht="15" customHeight="1" s="22">
      <c r="D263" s="33">
        <f>D262+1</f>
        <v/>
      </c>
      <c r="E263" s="40">
        <f>IF(D263&lt;=$B$9,E262*$B$12/D263,E262*$B$13/($B$9*$B$14+(D263-$B$9)*$B$15))</f>
        <v/>
      </c>
      <c r="F263" s="35">
        <f>E263/$B$16</f>
        <v/>
      </c>
      <c r="G263" s="35">
        <f>IF(D263&gt;$B$9,(D263-$B$9)*F263,0)</f>
        <v/>
      </c>
    </row>
    <row r="264" ht="15" customHeight="1" s="22">
      <c r="D264" s="33">
        <f>D263+1</f>
        <v/>
      </c>
      <c r="E264" s="40">
        <f>IF(D264&lt;=$B$9,E263*$B$12/D264,E263*$B$13/($B$9*$B$14+(D264-$B$9)*$B$15))</f>
        <v/>
      </c>
      <c r="F264" s="35">
        <f>E264/$B$16</f>
        <v/>
      </c>
      <c r="G264" s="35">
        <f>IF(D264&gt;$B$9,(D264-$B$9)*F264,0)</f>
        <v/>
      </c>
    </row>
    <row r="265" ht="15" customHeight="1" s="22">
      <c r="D265" s="33">
        <f>D264+1</f>
        <v/>
      </c>
      <c r="E265" s="40">
        <f>IF(D265&lt;=$B$9,E264*$B$12/D265,E264*$B$13/($B$9*$B$14+(D265-$B$9)*$B$15))</f>
        <v/>
      </c>
      <c r="F265" s="35">
        <f>E265/$B$16</f>
        <v/>
      </c>
      <c r="G265" s="35">
        <f>IF(D265&gt;$B$9,(D265-$B$9)*F265,0)</f>
        <v/>
      </c>
    </row>
    <row r="266" ht="15" customHeight="1" s="22">
      <c r="D266" s="33">
        <f>D265+1</f>
        <v/>
      </c>
      <c r="E266" s="40">
        <f>IF(D266&lt;=$B$9,E265*$B$12/D266,E265*$B$13/($B$9*$B$14+(D266-$B$9)*$B$15))</f>
        <v/>
      </c>
      <c r="F266" s="35">
        <f>E266/$B$16</f>
        <v/>
      </c>
      <c r="G266" s="35">
        <f>IF(D266&gt;$B$9,(D266-$B$9)*F266,0)</f>
        <v/>
      </c>
    </row>
    <row r="267" ht="15" customHeight="1" s="22">
      <c r="D267" s="33">
        <f>D266+1</f>
        <v/>
      </c>
      <c r="E267" s="40">
        <f>IF(D267&lt;=$B$9,E266*$B$12/D267,E266*$B$13/($B$9*$B$14+(D267-$B$9)*$B$15))</f>
        <v/>
      </c>
      <c r="F267" s="35">
        <f>E267/$B$16</f>
        <v/>
      </c>
      <c r="G267" s="35">
        <f>IF(D267&gt;$B$9,(D267-$B$9)*F267,0)</f>
        <v/>
      </c>
    </row>
    <row r="268" ht="15" customHeight="1" s="22">
      <c r="D268" s="33">
        <f>D267+1</f>
        <v/>
      </c>
      <c r="E268" s="40">
        <f>IF(D268&lt;=$B$9,E267*$B$12/D268,E267*$B$13/($B$9*$B$14+(D268-$B$9)*$B$15))</f>
        <v/>
      </c>
      <c r="F268" s="35">
        <f>E268/$B$16</f>
        <v/>
      </c>
      <c r="G268" s="35">
        <f>IF(D268&gt;$B$9,(D268-$B$9)*F268,0)</f>
        <v/>
      </c>
    </row>
    <row r="269" ht="15" customHeight="1" s="22">
      <c r="D269" s="33">
        <f>D268+1</f>
        <v/>
      </c>
      <c r="E269" s="40">
        <f>IF(D269&lt;=$B$9,E268*$B$12/D269,E268*$B$13/($B$9*$B$14+(D269-$B$9)*$B$15))</f>
        <v/>
      </c>
      <c r="F269" s="35">
        <f>E269/$B$16</f>
        <v/>
      </c>
      <c r="G269" s="35">
        <f>IF(D269&gt;$B$9,(D269-$B$9)*F269,0)</f>
        <v/>
      </c>
    </row>
    <row r="270" ht="15" customHeight="1" s="22">
      <c r="D270" s="33">
        <f>D269+1</f>
        <v/>
      </c>
      <c r="E270" s="40">
        <f>IF(D270&lt;=$B$9,E269*$B$12/D270,E269*$B$13/($B$9*$B$14+(D270-$B$9)*$B$15))</f>
        <v/>
      </c>
      <c r="F270" s="35">
        <f>E270/$B$16</f>
        <v/>
      </c>
      <c r="G270" s="35">
        <f>IF(D270&gt;$B$9,(D270-$B$9)*F270,0)</f>
        <v/>
      </c>
    </row>
    <row r="271" ht="15" customHeight="1" s="22">
      <c r="D271" s="33">
        <f>D270+1</f>
        <v/>
      </c>
      <c r="E271" s="40">
        <f>IF(D271&lt;=$B$9,E270*$B$12/D271,E270*$B$13/($B$9*$B$14+(D271-$B$9)*$B$15))</f>
        <v/>
      </c>
      <c r="F271" s="35">
        <f>E271/$B$16</f>
        <v/>
      </c>
      <c r="G271" s="35">
        <f>IF(D271&gt;$B$9,(D271-$B$9)*F271,0)</f>
        <v/>
      </c>
    </row>
    <row r="272" ht="15" customHeight="1" s="22">
      <c r="D272" s="33">
        <f>D271+1</f>
        <v/>
      </c>
      <c r="E272" s="40">
        <f>IF(D272&lt;=$B$9,E271*$B$12/D272,E271*$B$13/($B$9*$B$14+(D272-$B$9)*$B$15))</f>
        <v/>
      </c>
      <c r="F272" s="35">
        <f>E272/$B$16</f>
        <v/>
      </c>
      <c r="G272" s="35">
        <f>IF(D272&gt;$B$9,(D272-$B$9)*F272,0)</f>
        <v/>
      </c>
    </row>
    <row r="273" ht="15" customHeight="1" s="22">
      <c r="D273" s="33">
        <f>D272+1</f>
        <v/>
      </c>
      <c r="E273" s="40">
        <f>IF(D273&lt;=$B$9,E272*$B$12/D273,E272*$B$13/($B$9*$B$14+(D273-$B$9)*$B$15))</f>
        <v/>
      </c>
      <c r="F273" s="35">
        <f>E273/$B$16</f>
        <v/>
      </c>
      <c r="G273" s="35">
        <f>IF(D273&gt;$B$9,(D273-$B$9)*F273,0)</f>
        <v/>
      </c>
    </row>
    <row r="274" ht="15" customHeight="1" s="22">
      <c r="D274" s="33">
        <f>D273+1</f>
        <v/>
      </c>
      <c r="E274" s="40">
        <f>IF(D274&lt;=$B$9,E273*$B$12/D274,E273*$B$13/($B$9*$B$14+(D274-$B$9)*$B$15))</f>
        <v/>
      </c>
      <c r="F274" s="35">
        <f>E274/$B$16</f>
        <v/>
      </c>
      <c r="G274" s="35">
        <f>IF(D274&gt;$B$9,(D274-$B$9)*F274,0)</f>
        <v/>
      </c>
    </row>
    <row r="275" ht="15" customHeight="1" s="22">
      <c r="D275" s="33">
        <f>D274+1</f>
        <v/>
      </c>
      <c r="E275" s="40">
        <f>IF(D275&lt;=$B$9,E274*$B$12/D275,E274*$B$13/($B$9*$B$14+(D275-$B$9)*$B$15))</f>
        <v/>
      </c>
      <c r="F275" s="35">
        <f>E275/$B$16</f>
        <v/>
      </c>
      <c r="G275" s="35">
        <f>IF(D275&gt;$B$9,(D275-$B$9)*F275,0)</f>
        <v/>
      </c>
    </row>
    <row r="276" ht="15" customHeight="1" s="22">
      <c r="D276" s="33">
        <f>D275+1</f>
        <v/>
      </c>
      <c r="E276" s="40">
        <f>IF(D276&lt;=$B$9,E275*$B$12/D276,E275*$B$13/($B$9*$B$14+(D276-$B$9)*$B$15))</f>
        <v/>
      </c>
      <c r="F276" s="35">
        <f>E276/$B$16</f>
        <v/>
      </c>
      <c r="G276" s="35">
        <f>IF(D276&gt;$B$9,(D276-$B$9)*F276,0)</f>
        <v/>
      </c>
    </row>
    <row r="277" ht="15" customHeight="1" s="22">
      <c r="D277" s="33">
        <f>D276+1</f>
        <v/>
      </c>
      <c r="E277" s="40">
        <f>IF(D277&lt;=$B$9,E276*$B$12/D277,E276*$B$13/($B$9*$B$14+(D277-$B$9)*$B$15))</f>
        <v/>
      </c>
      <c r="F277" s="35">
        <f>E277/$B$16</f>
        <v/>
      </c>
      <c r="G277" s="35">
        <f>IF(D277&gt;$B$9,(D277-$B$9)*F277,0)</f>
        <v/>
      </c>
    </row>
    <row r="278" ht="15" customHeight="1" s="22">
      <c r="D278" s="33">
        <f>D277+1</f>
        <v/>
      </c>
      <c r="E278" s="40">
        <f>IF(D278&lt;=$B$9,E277*$B$12/D278,E277*$B$13/($B$9*$B$14+(D278-$B$9)*$B$15))</f>
        <v/>
      </c>
      <c r="F278" s="35">
        <f>E278/$B$16</f>
        <v/>
      </c>
      <c r="G278" s="35">
        <f>IF(D278&gt;$B$9,(D278-$B$9)*F278,0)</f>
        <v/>
      </c>
    </row>
    <row r="279" ht="15" customHeight="1" s="22">
      <c r="D279" s="33">
        <f>D278+1</f>
        <v/>
      </c>
      <c r="E279" s="40">
        <f>IF(D279&lt;=$B$9,E278*$B$12/D279,E278*$B$13/($B$9*$B$14+(D279-$B$9)*$B$15))</f>
        <v/>
      </c>
      <c r="F279" s="35">
        <f>E279/$B$16</f>
        <v/>
      </c>
      <c r="G279" s="35">
        <f>IF(D279&gt;$B$9,(D279-$B$9)*F279,0)</f>
        <v/>
      </c>
    </row>
    <row r="280" ht="15" customHeight="1" s="22">
      <c r="D280" s="33">
        <f>D279+1</f>
        <v/>
      </c>
      <c r="E280" s="40">
        <f>IF(D280&lt;=$B$9,E279*$B$12/D280,E279*$B$13/($B$9*$B$14+(D280-$B$9)*$B$15))</f>
        <v/>
      </c>
      <c r="F280" s="35">
        <f>E280/$B$16</f>
        <v/>
      </c>
      <c r="G280" s="35">
        <f>IF(D280&gt;$B$9,(D280-$B$9)*F280,0)</f>
        <v/>
      </c>
    </row>
    <row r="281" ht="15" customHeight="1" s="22">
      <c r="D281" s="33">
        <f>D280+1</f>
        <v/>
      </c>
      <c r="E281" s="40">
        <f>IF(D281&lt;=$B$9,E280*$B$12/D281,E280*$B$13/($B$9*$B$14+(D281-$B$9)*$B$15))</f>
        <v/>
      </c>
      <c r="F281" s="35">
        <f>E281/$B$16</f>
        <v/>
      </c>
      <c r="G281" s="35">
        <f>IF(D281&gt;$B$9,(D281-$B$9)*F281,0)</f>
        <v/>
      </c>
    </row>
    <row r="282" ht="15" customHeight="1" s="22">
      <c r="D282" s="33">
        <f>D281+1</f>
        <v/>
      </c>
      <c r="E282" s="40">
        <f>IF(D282&lt;=$B$9,E281*$B$12/D282,E281*$B$13/($B$9*$B$14+(D282-$B$9)*$B$15))</f>
        <v/>
      </c>
      <c r="F282" s="35">
        <f>E282/$B$16</f>
        <v/>
      </c>
      <c r="G282" s="35">
        <f>IF(D282&gt;$B$9,(D282-$B$9)*F282,0)</f>
        <v/>
      </c>
    </row>
    <row r="283" ht="15" customHeight="1" s="22">
      <c r="D283" s="33">
        <f>D282+1</f>
        <v/>
      </c>
      <c r="E283" s="40">
        <f>IF(D283&lt;=$B$9,E282*$B$12/D283,E282*$B$13/($B$9*$B$14+(D283-$B$9)*$B$15))</f>
        <v/>
      </c>
      <c r="F283" s="35">
        <f>E283/$B$16</f>
        <v/>
      </c>
      <c r="G283" s="35">
        <f>IF(D283&gt;$B$9,(D283-$B$9)*F283,0)</f>
        <v/>
      </c>
    </row>
    <row r="284" ht="15" customHeight="1" s="22">
      <c r="D284" s="33">
        <f>D283+1</f>
        <v/>
      </c>
      <c r="E284" s="40">
        <f>IF(D284&lt;=$B$9,E283*$B$12/D284,E283*$B$13/($B$9*$B$14+(D284-$B$9)*$B$15))</f>
        <v/>
      </c>
      <c r="F284" s="35">
        <f>E284/$B$16</f>
        <v/>
      </c>
      <c r="G284" s="35">
        <f>IF(D284&gt;$B$9,(D284-$B$9)*F284,0)</f>
        <v/>
      </c>
    </row>
    <row r="285" ht="15" customHeight="1" s="22">
      <c r="D285" s="33">
        <f>D284+1</f>
        <v/>
      </c>
      <c r="E285" s="40">
        <f>IF(D285&lt;=$B$9,E284*$B$12/D285,E284*$B$13/($B$9*$B$14+(D285-$B$9)*$B$15))</f>
        <v/>
      </c>
      <c r="F285" s="35">
        <f>E285/$B$16</f>
        <v/>
      </c>
      <c r="G285" s="35">
        <f>IF(D285&gt;$B$9,(D285-$B$9)*F285,0)</f>
        <v/>
      </c>
    </row>
    <row r="286" ht="15" customHeight="1" s="22">
      <c r="D286" s="33">
        <f>D285+1</f>
        <v/>
      </c>
      <c r="E286" s="40">
        <f>IF(D286&lt;=$B$9,E285*$B$12/D286,E285*$B$13/($B$9*$B$14+(D286-$B$9)*$B$15))</f>
        <v/>
      </c>
      <c r="F286" s="35">
        <f>E286/$B$16</f>
        <v/>
      </c>
      <c r="G286" s="35">
        <f>IF(D286&gt;$B$9,(D286-$B$9)*F286,0)</f>
        <v/>
      </c>
    </row>
    <row r="287" ht="15" customHeight="1" s="22">
      <c r="D287" s="33">
        <f>D286+1</f>
        <v/>
      </c>
      <c r="E287" s="40">
        <f>IF(D287&lt;=$B$9,E286*$B$12/D287,E286*$B$13/($B$9*$B$14+(D287-$B$9)*$B$15))</f>
        <v/>
      </c>
      <c r="F287" s="35">
        <f>E287/$B$16</f>
        <v/>
      </c>
      <c r="G287" s="35">
        <f>IF(D287&gt;$B$9,(D287-$B$9)*F287,0)</f>
        <v/>
      </c>
    </row>
    <row r="288" ht="15" customHeight="1" s="22">
      <c r="D288" s="33">
        <f>D287+1</f>
        <v/>
      </c>
      <c r="E288" s="40">
        <f>IF(D288&lt;=$B$9,E287*$B$12/D288,E287*$B$13/($B$9*$B$14+(D288-$B$9)*$B$15))</f>
        <v/>
      </c>
      <c r="F288" s="35">
        <f>E288/$B$16</f>
        <v/>
      </c>
      <c r="G288" s="35">
        <f>IF(D288&gt;$B$9,(D288-$B$9)*F288,0)</f>
        <v/>
      </c>
    </row>
    <row r="289" ht="15" customHeight="1" s="22">
      <c r="D289" s="33">
        <f>D288+1</f>
        <v/>
      </c>
      <c r="E289" s="40">
        <f>IF(D289&lt;=$B$9,E288*$B$12/D289,E288*$B$13/($B$9*$B$14+(D289-$B$9)*$B$15))</f>
        <v/>
      </c>
      <c r="F289" s="35">
        <f>E289/$B$16</f>
        <v/>
      </c>
      <c r="G289" s="35">
        <f>IF(D289&gt;$B$9,(D289-$B$9)*F289,0)</f>
        <v/>
      </c>
    </row>
    <row r="290" ht="15" customHeight="1" s="22">
      <c r="D290" s="33">
        <f>D289+1</f>
        <v/>
      </c>
      <c r="E290" s="40">
        <f>IF(D290&lt;=$B$9,E289*$B$12/D290,E289*$B$13/($B$9*$B$14+(D290-$B$9)*$B$15))</f>
        <v/>
      </c>
      <c r="F290" s="35">
        <f>E290/$B$16</f>
        <v/>
      </c>
      <c r="G290" s="35">
        <f>IF(D290&gt;$B$9,(D290-$B$9)*F290,0)</f>
        <v/>
      </c>
    </row>
    <row r="291" ht="15" customHeight="1" s="22">
      <c r="D291" s="33">
        <f>D290+1</f>
        <v/>
      </c>
      <c r="E291" s="40">
        <f>IF(D291&lt;=$B$9,E290*$B$12/D291,E290*$B$13/($B$9*$B$14+(D291-$B$9)*$B$15))</f>
        <v/>
      </c>
      <c r="F291" s="35">
        <f>E291/$B$16</f>
        <v/>
      </c>
      <c r="G291" s="35">
        <f>IF(D291&gt;$B$9,(D291-$B$9)*F291,0)</f>
        <v/>
      </c>
    </row>
    <row r="292" ht="15" customHeight="1" s="22">
      <c r="D292" s="33">
        <f>D291+1</f>
        <v/>
      </c>
      <c r="E292" s="40">
        <f>IF(D292&lt;=$B$9,E291*$B$12/D292,E291*$B$13/($B$9*$B$14+(D292-$B$9)*$B$15))</f>
        <v/>
      </c>
      <c r="F292" s="35">
        <f>E292/$B$16</f>
        <v/>
      </c>
      <c r="G292" s="35">
        <f>IF(D292&gt;$B$9,(D292-$B$9)*F292,0)</f>
        <v/>
      </c>
    </row>
    <row r="293" ht="15" customHeight="1" s="22">
      <c r="D293" s="33">
        <f>D292+1</f>
        <v/>
      </c>
      <c r="E293" s="40">
        <f>IF(D293&lt;=$B$9,E292*$B$12/D293,E292*$B$13/($B$9*$B$14+(D293-$B$9)*$B$15))</f>
        <v/>
      </c>
      <c r="F293" s="35">
        <f>E293/$B$16</f>
        <v/>
      </c>
      <c r="G293" s="35">
        <f>IF(D293&gt;$B$9,(D293-$B$9)*F293,0)</f>
        <v/>
      </c>
    </row>
    <row r="294" ht="15" customHeight="1" s="22">
      <c r="D294" s="33">
        <f>D293+1</f>
        <v/>
      </c>
      <c r="E294" s="40">
        <f>IF(D294&lt;=$B$9,E293*$B$12/D294,E293*$B$13/($B$9*$B$14+(D294-$B$9)*$B$15))</f>
        <v/>
      </c>
      <c r="F294" s="35">
        <f>E294/$B$16</f>
        <v/>
      </c>
      <c r="G294" s="35">
        <f>IF(D294&gt;$B$9,(D294-$B$9)*F294,0)</f>
        <v/>
      </c>
    </row>
    <row r="295" ht="15" customHeight="1" s="22">
      <c r="D295" s="33">
        <f>D294+1</f>
        <v/>
      </c>
      <c r="E295" s="40">
        <f>IF(D295&lt;=$B$9,E294*$B$12/D295,E294*$B$13/($B$9*$B$14+(D295-$B$9)*$B$15))</f>
        <v/>
      </c>
      <c r="F295" s="35">
        <f>E295/$B$16</f>
        <v/>
      </c>
      <c r="G295" s="35">
        <f>IF(D295&gt;$B$9,(D295-$B$9)*F295,0)</f>
        <v/>
      </c>
    </row>
    <row r="296" ht="15" customHeight="1" s="22">
      <c r="D296" s="33">
        <f>D295+1</f>
        <v/>
      </c>
      <c r="E296" s="40">
        <f>IF(D296&lt;=$B$9,E295*$B$12/D296,E295*$B$13/($B$9*$B$14+(D296-$B$9)*$B$15))</f>
        <v/>
      </c>
      <c r="F296" s="35">
        <f>E296/$B$16</f>
        <v/>
      </c>
      <c r="G296" s="35">
        <f>IF(D296&gt;$B$9,(D296-$B$9)*F296,0)</f>
        <v/>
      </c>
    </row>
    <row r="297" ht="15" customHeight="1" s="22">
      <c r="D297" s="33">
        <f>D296+1</f>
        <v/>
      </c>
      <c r="E297" s="40">
        <f>IF(D297&lt;=$B$9,E296*$B$12/D297,E296*$B$13/($B$9*$B$14+(D297-$B$9)*$B$15))</f>
        <v/>
      </c>
      <c r="F297" s="35">
        <f>E297/$B$16</f>
        <v/>
      </c>
      <c r="G297" s="35">
        <f>IF(D297&gt;$B$9,(D297-$B$9)*F297,0)</f>
        <v/>
      </c>
    </row>
    <row r="298" ht="15" customHeight="1" s="22">
      <c r="D298" s="33">
        <f>D297+1</f>
        <v/>
      </c>
      <c r="E298" s="40">
        <f>IF(D298&lt;=$B$9,E297*$B$12/D298,E297*$B$13/($B$9*$B$14+(D298-$B$9)*$B$15))</f>
        <v/>
      </c>
      <c r="F298" s="35">
        <f>E298/$B$16</f>
        <v/>
      </c>
      <c r="G298" s="35">
        <f>IF(D298&gt;$B$9,(D298-$B$9)*F298,0)</f>
        <v/>
      </c>
    </row>
    <row r="299" ht="15" customHeight="1" s="22">
      <c r="D299" s="33">
        <f>D298+1</f>
        <v/>
      </c>
      <c r="E299" s="40">
        <f>IF(D299&lt;=$B$9,E298*$B$12/D299,E298*$B$13/($B$9*$B$14+(D299-$B$9)*$B$15))</f>
        <v/>
      </c>
      <c r="F299" s="35">
        <f>E299/$B$16</f>
        <v/>
      </c>
      <c r="G299" s="35">
        <f>IF(D299&gt;$B$9,(D299-$B$9)*F299,0)</f>
        <v/>
      </c>
    </row>
    <row r="300" ht="15" customHeight="1" s="22">
      <c r="D300" s="33">
        <f>D299+1</f>
        <v/>
      </c>
      <c r="E300" s="40">
        <f>IF(D300&lt;=$B$9,E299*$B$12/D300,E299*$B$13/($B$9*$B$14+(D300-$B$9)*$B$15))</f>
        <v/>
      </c>
      <c r="F300" s="35">
        <f>E300/$B$16</f>
        <v/>
      </c>
      <c r="G300" s="35">
        <f>IF(D300&gt;$B$9,(D300-$B$9)*F300,0)</f>
        <v/>
      </c>
    </row>
    <row r="301" ht="15" customHeight="1" s="22">
      <c r="D301" s="33">
        <f>D300+1</f>
        <v/>
      </c>
      <c r="E301" s="40">
        <f>IF(D301&lt;=$B$9,E300*$B$12/D301,E300*$B$13/($B$9*$B$14+(D301-$B$9)*$B$15))</f>
        <v/>
      </c>
      <c r="F301" s="35">
        <f>E301/$B$16</f>
        <v/>
      </c>
      <c r="G301" s="35">
        <f>IF(D301&gt;$B$9,(D301-$B$9)*F301,0)</f>
        <v/>
      </c>
    </row>
    <row r="302" ht="15" customHeight="1" s="22">
      <c r="D302" s="33">
        <f>D301+1</f>
        <v/>
      </c>
      <c r="E302" s="40">
        <f>IF(D302&lt;=$B$9,E301*$B$12/D302,E301*$B$13/($B$9*$B$14+(D302-$B$9)*$B$15))</f>
        <v/>
      </c>
      <c r="F302" s="35">
        <f>E302/$B$16</f>
        <v/>
      </c>
      <c r="G302" s="35">
        <f>IF(D302&gt;$B$9,(D302-$B$9)*F302,0)</f>
        <v/>
      </c>
    </row>
    <row r="303" ht="15" customHeight="1" s="22">
      <c r="D303" s="33">
        <f>D302+1</f>
        <v/>
      </c>
      <c r="E303" s="40">
        <f>IF(D303&lt;=$B$9,E302*$B$12/D303,E302*$B$13/($B$9*$B$14+(D303-$B$9)*$B$15))</f>
        <v/>
      </c>
      <c r="F303" s="35">
        <f>E303/$B$16</f>
        <v/>
      </c>
      <c r="G303" s="35">
        <f>IF(D303&gt;$B$9,(D303-$B$9)*F303,0)</f>
        <v/>
      </c>
    </row>
    <row r="304" ht="15" customHeight="1" s="22">
      <c r="D304" s="33">
        <f>D303+1</f>
        <v/>
      </c>
      <c r="E304" s="40">
        <f>IF(D304&lt;=$B$9,E303*$B$12/D304,E303*$B$13/($B$9*$B$14+(D304-$B$9)*$B$15))</f>
        <v/>
      </c>
      <c r="F304" s="35">
        <f>E304/$B$16</f>
        <v/>
      </c>
      <c r="G304" s="35">
        <f>IF(D304&gt;$B$9,(D304-$B$9)*F304,0)</f>
        <v/>
      </c>
    </row>
    <row r="305" ht="15" customHeight="1" s="22">
      <c r="D305" s="33">
        <f>D304+1</f>
        <v/>
      </c>
      <c r="E305" s="40">
        <f>IF(D305&lt;=$B$9,E304*$B$12/D305,E304*$B$13/($B$9*$B$14+(D305-$B$9)*$B$15))</f>
        <v/>
      </c>
      <c r="F305" s="35">
        <f>E305/$B$16</f>
        <v/>
      </c>
      <c r="G305" s="35">
        <f>IF(D305&gt;$B$9,(D305-$B$9)*F305,0)</f>
        <v/>
      </c>
    </row>
    <row r="306" ht="15" customHeight="1" s="22">
      <c r="D306" s="33">
        <f>D305+1</f>
        <v/>
      </c>
      <c r="E306" s="40">
        <f>IF(D306&lt;=$B$9,E305*$B$12/D306,E305*$B$13/($B$9*$B$14+(D306-$B$9)*$B$15))</f>
        <v/>
      </c>
      <c r="F306" s="35">
        <f>E306/$B$16</f>
        <v/>
      </c>
      <c r="G306" s="35">
        <f>IF(D306&gt;$B$9,(D306-$B$9)*F306,0)</f>
        <v/>
      </c>
    </row>
    <row r="307" ht="15" customHeight="1" s="22">
      <c r="D307" s="33">
        <f>D306+1</f>
        <v/>
      </c>
      <c r="E307" s="40">
        <f>IF(D307&lt;=$B$9,E306*$B$12/D307,E306*$B$13/($B$9*$B$14+(D307-$B$9)*$B$15))</f>
        <v/>
      </c>
      <c r="F307" s="35">
        <f>E307/$B$16</f>
        <v/>
      </c>
      <c r="G307" s="35">
        <f>IF(D307&gt;$B$9,(D307-$B$9)*F307,0)</f>
        <v/>
      </c>
    </row>
    <row r="308" ht="15" customHeight="1" s="22">
      <c r="D308" s="33">
        <f>D307+1</f>
        <v/>
      </c>
      <c r="E308" s="40">
        <f>IF(D308&lt;=$B$9,E307*$B$12/D308,E307*$B$13/($B$9*$B$14+(D308-$B$9)*$B$15))</f>
        <v/>
      </c>
      <c r="F308" s="35">
        <f>E308/$B$16</f>
        <v/>
      </c>
      <c r="G308" s="35">
        <f>IF(D308&gt;$B$9,(D308-$B$9)*F308,0)</f>
        <v/>
      </c>
    </row>
    <row r="309" ht="15" customHeight="1" s="22">
      <c r="D309" s="33">
        <f>D308+1</f>
        <v/>
      </c>
      <c r="E309" s="40">
        <f>IF(D309&lt;=$B$9,E308*$B$12/D309,E308*$B$13/($B$9*$B$14+(D309-$B$9)*$B$15))</f>
        <v/>
      </c>
      <c r="F309" s="35">
        <f>E309/$B$16</f>
        <v/>
      </c>
      <c r="G309" s="35">
        <f>IF(D309&gt;$B$9,(D309-$B$9)*F309,0)</f>
        <v/>
      </c>
    </row>
    <row r="310" ht="15" customHeight="1" s="22">
      <c r="D310" s="33">
        <f>D309+1</f>
        <v/>
      </c>
      <c r="E310" s="40">
        <f>IF(D310&lt;=$B$9,E309*$B$12/D310,E309*$B$13/($B$9*$B$14+(D310-$B$9)*$B$15))</f>
        <v/>
      </c>
      <c r="F310" s="35">
        <f>E310/$B$16</f>
        <v/>
      </c>
      <c r="G310" s="35">
        <f>IF(D310&gt;$B$9,(D310-$B$9)*F310,0)</f>
        <v/>
      </c>
    </row>
    <row r="311" ht="15" customHeight="1" s="22">
      <c r="D311" s="33">
        <f>D310+1</f>
        <v/>
      </c>
      <c r="E311" s="40">
        <f>IF(D311&lt;=$B$9,E310*$B$12/D311,E310*$B$13/($B$9*$B$14+(D311-$B$9)*$B$15))</f>
        <v/>
      </c>
      <c r="F311" s="35">
        <f>E311/$B$16</f>
        <v/>
      </c>
      <c r="G311" s="35">
        <f>IF(D311&gt;$B$9,(D311-$B$9)*F311,0)</f>
        <v/>
      </c>
    </row>
    <row r="312" ht="15" customHeight="1" s="22">
      <c r="D312" s="33">
        <f>D311+1</f>
        <v/>
      </c>
      <c r="E312" s="40">
        <f>IF(D312&lt;=$B$9,E311*$B$12/D312,E311*$B$13/($B$9*$B$14+(D312-$B$9)*$B$15))</f>
        <v/>
      </c>
      <c r="F312" s="35">
        <f>E312/$B$16</f>
        <v/>
      </c>
      <c r="G312" s="35">
        <f>IF(D312&gt;$B$9,(D312-$B$9)*F312,0)</f>
        <v/>
      </c>
    </row>
    <row r="313" ht="15" customHeight="1" s="22">
      <c r="D313" s="33">
        <f>D312+1</f>
        <v/>
      </c>
      <c r="E313" s="40">
        <f>IF(D313&lt;=$B$9,E312*$B$12/D313,E312*$B$13/($B$9*$B$14+(D313-$B$9)*$B$15))</f>
        <v/>
      </c>
      <c r="F313" s="35">
        <f>E313/$B$16</f>
        <v/>
      </c>
      <c r="G313" s="35">
        <f>IF(D313&gt;$B$9,(D313-$B$9)*F313,0)</f>
        <v/>
      </c>
    </row>
    <row r="314" ht="15" customHeight="1" s="22">
      <c r="D314" s="33">
        <f>D313+1</f>
        <v/>
      </c>
      <c r="E314" s="40">
        <f>IF(D314&lt;=$B$9,E313*$B$12/D314,E313*$B$13/($B$9*$B$14+(D314-$B$9)*$B$15))</f>
        <v/>
      </c>
      <c r="F314" s="35">
        <f>E314/$B$16</f>
        <v/>
      </c>
      <c r="G314" s="35">
        <f>IF(D314&gt;$B$9,(D314-$B$9)*F314,0)</f>
        <v/>
      </c>
    </row>
    <row r="315" ht="15" customHeight="1" s="22">
      <c r="D315" s="33">
        <f>D314+1</f>
        <v/>
      </c>
      <c r="E315" s="40">
        <f>IF(D315&lt;=$B$9,E314*$B$12/D315,E314*$B$13/($B$9*$B$14+(D315-$B$9)*$B$15))</f>
        <v/>
      </c>
      <c r="F315" s="35">
        <f>E315/$B$16</f>
        <v/>
      </c>
      <c r="G315" s="35">
        <f>IF(D315&gt;$B$9,(D315-$B$9)*F315,0)</f>
        <v/>
      </c>
    </row>
    <row r="316" ht="15" customHeight="1" s="22">
      <c r="D316" s="33">
        <f>D315+1</f>
        <v/>
      </c>
      <c r="E316" s="40">
        <f>IF(D316&lt;=$B$9,E315*$B$12/D316,E315*$B$13/($B$9*$B$14+(D316-$B$9)*$B$15))</f>
        <v/>
      </c>
      <c r="F316" s="35">
        <f>E316/$B$16</f>
        <v/>
      </c>
      <c r="G316" s="35">
        <f>IF(D316&gt;$B$9,(D316-$B$9)*F316,0)</f>
        <v/>
      </c>
    </row>
    <row r="317" ht="15" customHeight="1" s="22">
      <c r="D317" s="33">
        <f>D316+1</f>
        <v/>
      </c>
      <c r="E317" s="40">
        <f>IF(D317&lt;=$B$9,E316*$B$12/D317,E316*$B$13/($B$9*$B$14+(D317-$B$9)*$B$15))</f>
        <v/>
      </c>
      <c r="F317" s="35">
        <f>E317/$B$16</f>
        <v/>
      </c>
      <c r="G317" s="35">
        <f>IF(D317&gt;$B$9,(D317-$B$9)*F317,0)</f>
        <v/>
      </c>
    </row>
    <row r="318" ht="15" customHeight="1" s="22">
      <c r="D318" s="33">
        <f>D317+1</f>
        <v/>
      </c>
      <c r="E318" s="40">
        <f>IF(D318&lt;=$B$9,E317*$B$12/D318,E317*$B$13/($B$9*$B$14+(D318-$B$9)*$B$15))</f>
        <v/>
      </c>
      <c r="F318" s="35">
        <f>E318/$B$16</f>
        <v/>
      </c>
      <c r="G318" s="35">
        <f>IF(D318&gt;$B$9,(D318-$B$9)*F318,0)</f>
        <v/>
      </c>
    </row>
    <row r="319" ht="15" customHeight="1" s="22">
      <c r="D319" s="33">
        <f>D318+1</f>
        <v/>
      </c>
      <c r="E319" s="40">
        <f>IF(D319&lt;=$B$9,E318*$B$12/D319,E318*$B$13/($B$9*$B$14+(D319-$B$9)*$B$15))</f>
        <v/>
      </c>
      <c r="F319" s="35">
        <f>E319/$B$16</f>
        <v/>
      </c>
      <c r="G319" s="35">
        <f>IF(D319&gt;$B$9,(D319-$B$9)*F319,0)</f>
        <v/>
      </c>
    </row>
    <row r="320" ht="15" customHeight="1" s="22">
      <c r="D320" s="33">
        <f>D319+1</f>
        <v/>
      </c>
      <c r="E320" s="40">
        <f>IF(D320&lt;=$B$9,E319*$B$12/D320,E319*$B$13/($B$9*$B$14+(D320-$B$9)*$B$15))</f>
        <v/>
      </c>
      <c r="F320" s="35">
        <f>E320/$B$16</f>
        <v/>
      </c>
      <c r="G320" s="35">
        <f>IF(D320&gt;$B$9,(D320-$B$9)*F320,0)</f>
        <v/>
      </c>
    </row>
    <row r="321" ht="15" customHeight="1" s="22">
      <c r="D321" s="33">
        <f>D320+1</f>
        <v/>
      </c>
      <c r="E321" s="40">
        <f>IF(D321&lt;=$B$9,E320*$B$12/D321,E320*$B$13/($B$9*$B$14+(D321-$B$9)*$B$15))</f>
        <v/>
      </c>
      <c r="F321" s="35">
        <f>E321/$B$16</f>
        <v/>
      </c>
      <c r="G321" s="35">
        <f>IF(D321&gt;$B$9,(D321-$B$9)*F321,0)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AE32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21" min="1" max="1"/>
    <col width="15" customWidth="1" style="21" min="2" max="2"/>
    <col width="15" customWidth="1" style="21" min="4" max="8"/>
  </cols>
  <sheetData>
    <row r="1" ht="17.35" customHeight="1" s="22">
      <c r="A1" s="23" t="inlineStr">
        <is>
          <t>Erlang X model (abandonment + blocking + redials)</t>
        </is>
      </c>
    </row>
    <row r="2" ht="15" customHeight="1" s="22">
      <c r="A2" s="24" t="inlineStr">
        <is>
          <t>Adds finite lines and redials. Solved by 12 explicit iteration passes (no circular reference) so it works without enabling iterative calculation.</t>
        </is>
      </c>
    </row>
    <row r="3">
      <c r="H3" s="41" t="inlineStr">
        <is>
          <t>Iteration (no circular references) — each pass refines the redial loop</t>
        </is>
      </c>
    </row>
    <row r="4" ht="15" customHeight="1" s="22">
      <c r="A4" s="25" t="inlineStr">
        <is>
          <t>Inputs</t>
        </is>
      </c>
      <c r="D4" s="25" t="inlineStr">
        <is>
          <t>Results</t>
        </is>
      </c>
      <c r="H4" s="42" t="inlineStr">
        <is>
          <t>pass</t>
        </is>
      </c>
      <c r="I4" s="42" t="inlineStr">
        <is>
          <t>leff /s</t>
        </is>
      </c>
      <c r="J4" s="42" t="inlineStr">
        <is>
          <t>Aeff</t>
        </is>
      </c>
      <c r="K4" s="42" t="inlineStr">
        <is>
          <t>sumW</t>
        </is>
      </c>
      <c r="L4" s="42" t="inlineStr">
        <is>
          <t>Pb</t>
        </is>
      </c>
      <c r="M4" s="42" t="inlineStr">
        <is>
          <t>E[Q]</t>
        </is>
      </c>
      <c r="N4" s="42" t="inlineStr">
        <is>
          <t>blocked/s</t>
        </is>
      </c>
      <c r="O4" s="42" t="inlineStr">
        <is>
          <t>aband/s</t>
        </is>
      </c>
    </row>
    <row r="5" ht="15" customHeight="1" s="22">
      <c r="A5" s="26" t="inlineStr">
        <is>
          <t>First-attempt contacts</t>
        </is>
      </c>
      <c r="B5" s="37">
        <f>'Erlang C'!B5</f>
        <v/>
      </c>
      <c r="D5" s="26" t="inlineStr">
        <is>
          <t>Effective load Aeff</t>
        </is>
      </c>
      <c r="E5" s="34">
        <f>B18</f>
        <v/>
      </c>
      <c r="H5" s="21" t="n">
        <v>1</v>
      </c>
      <c r="I5" s="21">
        <f>$B$14</f>
        <v/>
      </c>
      <c r="J5" s="21">
        <f>I5/$B$15</f>
        <v/>
      </c>
      <c r="K5" s="21">
        <f>SUM(T26:T326)</f>
        <v/>
      </c>
      <c r="L5" s="21">
        <f>SUMIF($Q$26:$Q$326,$B$10,T26:T326)/K5</f>
        <v/>
      </c>
      <c r="M5" s="21">
        <f>SUMPRODUCT($R$26:$R$326,T26:T326)/K5</f>
        <v/>
      </c>
      <c r="N5" s="21">
        <f>I5*L5</f>
        <v/>
      </c>
      <c r="O5" s="21">
        <f>$B$16*M5</f>
        <v/>
      </c>
    </row>
    <row r="6" ht="15" customHeight="1" s="22">
      <c r="A6" s="26" t="inlineStr">
        <is>
          <t>Average handle time (s)</t>
        </is>
      </c>
      <c r="B6" s="37">
        <f>'Erlang C'!B7</f>
        <v/>
      </c>
      <c r="D6" s="26" t="inlineStr">
        <is>
          <t>Blocking probability</t>
        </is>
      </c>
      <c r="E6" s="38">
        <f>L16</f>
        <v/>
      </c>
      <c r="H6" s="21" t="n">
        <v>2</v>
      </c>
      <c r="I6" s="21">
        <f>$B$14+$B$11*(N5+O5)</f>
        <v/>
      </c>
      <c r="J6" s="21">
        <f>I6/$B$15</f>
        <v/>
      </c>
      <c r="K6" s="21">
        <f>SUM(U26:U326)</f>
        <v/>
      </c>
      <c r="L6" s="21">
        <f>SUMIF($Q$26:$Q$326,$B$10,U26:U326)/K6</f>
        <v/>
      </c>
      <c r="M6" s="21">
        <f>SUMPRODUCT($R$26:$R$326,U26:U326)/K6</f>
        <v/>
      </c>
      <c r="N6" s="21">
        <f>I6*L6</f>
        <v/>
      </c>
      <c r="O6" s="21">
        <f>$B$16*M6</f>
        <v/>
      </c>
    </row>
    <row r="7" ht="15" customHeight="1" s="22">
      <c r="A7" s="26" t="inlineStr">
        <is>
          <t>Interval length (s)</t>
        </is>
      </c>
      <c r="B7" s="37">
        <f>'Erlang C'!B13</f>
        <v/>
      </c>
      <c r="D7" s="26" t="inlineStr">
        <is>
          <t>Abandonment rate</t>
        </is>
      </c>
      <c r="E7" s="38">
        <f>B16*B23/(B17*(1-E6))</f>
        <v/>
      </c>
      <c r="H7" s="21" t="n">
        <v>3</v>
      </c>
      <c r="I7" s="21">
        <f>$B$14+$B$11*(N6+O6)</f>
        <v/>
      </c>
      <c r="J7" s="21">
        <f>I7/$B$15</f>
        <v/>
      </c>
      <c r="K7" s="21">
        <f>SUM(V26:V326)</f>
        <v/>
      </c>
      <c r="L7" s="21">
        <f>SUMIF($Q$26:$Q$326,$B$10,V26:V326)/K7</f>
        <v/>
      </c>
      <c r="M7" s="21">
        <f>SUMPRODUCT($R$26:$R$326,V26:V326)/K7</f>
        <v/>
      </c>
      <c r="N7" s="21">
        <f>I7*L7</f>
        <v/>
      </c>
      <c r="O7" s="21">
        <f>$B$16*M7</f>
        <v/>
      </c>
    </row>
    <row r="8" ht="15" customHeight="1" s="22">
      <c r="A8" s="26" t="inlineStr">
        <is>
          <t>Average patience (s)</t>
        </is>
      </c>
      <c r="B8" s="27" t="n">
        <v>90</v>
      </c>
      <c r="D8" s="26" t="inlineStr">
        <is>
          <t>Prob. of waiting</t>
        </is>
      </c>
      <c r="E8" s="39">
        <f>SUMPRODUCT(($Q$26:$Q$326&gt;=$B$9)*$AE$26:$AE$326)/K16</f>
        <v/>
      </c>
      <c r="H8" s="21" t="n">
        <v>4</v>
      </c>
      <c r="I8" s="21">
        <f>$B$14+$B$11*(N7+O7)</f>
        <v/>
      </c>
      <c r="J8" s="21">
        <f>I8/$B$15</f>
        <v/>
      </c>
      <c r="K8" s="21">
        <f>SUM(W26:W326)</f>
        <v/>
      </c>
      <c r="L8" s="21">
        <f>SUMIF($Q$26:$Q$326,$B$10,W26:W326)/K8</f>
        <v/>
      </c>
      <c r="M8" s="21">
        <f>SUMPRODUCT($R$26:$R$326,W26:W326)/K8</f>
        <v/>
      </c>
      <c r="N8" s="21">
        <f>I8*L8</f>
        <v/>
      </c>
      <c r="O8" s="21">
        <f>$B$16*M8</f>
        <v/>
      </c>
    </row>
    <row r="9" ht="15" customHeight="1" s="22">
      <c r="A9" s="26" t="inlineStr">
        <is>
          <t>Agents on duty n</t>
        </is>
      </c>
      <c r="B9" s="27" t="n">
        <v>38</v>
      </c>
      <c r="D9" s="26" t="inlineStr">
        <is>
          <t>Occupancy</t>
        </is>
      </c>
      <c r="E9" s="39">
        <f>B22/B9</f>
        <v/>
      </c>
      <c r="H9" s="21" t="n">
        <v>5</v>
      </c>
      <c r="I9" s="21">
        <f>$B$14+$B$11*(N8+O8)</f>
        <v/>
      </c>
      <c r="J9" s="21">
        <f>I9/$B$15</f>
        <v/>
      </c>
      <c r="K9" s="21">
        <f>SUM(X26:X326)</f>
        <v/>
      </c>
      <c r="L9" s="21">
        <f>SUMIF($Q$26:$Q$326,$B$10,X26:X326)/K9</f>
        <v/>
      </c>
      <c r="M9" s="21">
        <f>SUMPRODUCT($R$26:$R$326,X26:X326)/K9</f>
        <v/>
      </c>
      <c r="N9" s="21">
        <f>I9*L9</f>
        <v/>
      </c>
      <c r="O9" s="21">
        <f>$B$16*M9</f>
        <v/>
      </c>
    </row>
    <row r="10" ht="15" customHeight="1" s="22">
      <c r="A10" s="26" t="inlineStr">
        <is>
          <t>Total lines / trunks</t>
        </is>
      </c>
      <c r="B10" s="27" t="n">
        <v>50</v>
      </c>
      <c r="D10" s="26" t="inlineStr">
        <is>
          <t>Redials added /s</t>
        </is>
      </c>
      <c r="E10" s="35">
        <f>B17-B14</f>
        <v/>
      </c>
      <c r="H10" s="21" t="n">
        <v>6</v>
      </c>
      <c r="I10" s="21">
        <f>$B$14+$B$11*(N9+O9)</f>
        <v/>
      </c>
      <c r="J10" s="21">
        <f>I10/$B$15</f>
        <v/>
      </c>
      <c r="K10" s="21">
        <f>SUM(Y26:Y326)</f>
        <v/>
      </c>
      <c r="L10" s="21">
        <f>SUMIF($Q$26:$Q$326,$B$10,Y26:Y326)/K10</f>
        <v/>
      </c>
      <c r="M10" s="21">
        <f>SUMPRODUCT($R$26:$R$326,Y26:Y326)/K10</f>
        <v/>
      </c>
      <c r="N10" s="21">
        <f>I10*L10</f>
        <v/>
      </c>
      <c r="O10" s="21">
        <f>$B$16*M10</f>
        <v/>
      </c>
    </row>
    <row r="11" ht="15" customHeight="1" s="22">
      <c r="A11" s="26" t="inlineStr">
        <is>
          <t>Redial probability</t>
        </is>
      </c>
      <c r="B11" s="31" t="n">
        <v>0.5</v>
      </c>
      <c r="D11" s="21" t="inlineStr">
        <is>
          <t>Effective lambda /s</t>
        </is>
      </c>
      <c r="E11" s="21">
        <f>B17</f>
        <v/>
      </c>
      <c r="H11" s="21" t="n">
        <v>7</v>
      </c>
      <c r="I11" s="21">
        <f>$B$14+$B$11*(N10+O10)</f>
        <v/>
      </c>
      <c r="J11" s="21">
        <f>I11/$B$15</f>
        <v/>
      </c>
      <c r="K11" s="21">
        <f>SUM(Z26:Z326)</f>
        <v/>
      </c>
      <c r="L11" s="21">
        <f>SUMIF($Q$26:$Q$326,$B$10,Z26:Z326)/K11</f>
        <v/>
      </c>
      <c r="M11" s="21">
        <f>SUMPRODUCT($R$26:$R$326,Z26:Z326)/K11</f>
        <v/>
      </c>
      <c r="N11" s="21">
        <f>I11*L11</f>
        <v/>
      </c>
      <c r="O11" s="21">
        <f>$B$16*M11</f>
        <v/>
      </c>
    </row>
    <row r="12">
      <c r="H12" s="21" t="n">
        <v>8</v>
      </c>
      <c r="I12" s="21">
        <f>$B$14+$B$11*(N11+O11)</f>
        <v/>
      </c>
      <c r="J12" s="21">
        <f>I12/$B$15</f>
        <v/>
      </c>
      <c r="K12" s="21">
        <f>SUM(AA26:AA326)</f>
        <v/>
      </c>
      <c r="L12" s="21">
        <f>SUMIF($Q$26:$Q$326,$B$10,AA26:AA326)/K12</f>
        <v/>
      </c>
      <c r="M12" s="21">
        <f>SUMPRODUCT($R$26:$R$326,AA26:AA326)/K12</f>
        <v/>
      </c>
      <c r="N12" s="21">
        <f>I12*L12</f>
        <v/>
      </c>
      <c r="O12" s="21">
        <f>$B$16*M12</f>
        <v/>
      </c>
    </row>
    <row r="13" ht="15" customHeight="1" s="22">
      <c r="A13" s="25" t="inlineStr">
        <is>
          <t>Derived (the iteration)</t>
        </is>
      </c>
      <c r="H13" s="21" t="n">
        <v>9</v>
      </c>
      <c r="I13" s="21">
        <f>$B$14+$B$11*(N12+O12)</f>
        <v/>
      </c>
      <c r="J13" s="21">
        <f>I13/$B$15</f>
        <v/>
      </c>
      <c r="K13" s="21">
        <f>SUM(AB26:AB326)</f>
        <v/>
      </c>
      <c r="L13" s="21">
        <f>SUMIF($Q$26:$Q$326,$B$10,AB26:AB326)/K13</f>
        <v/>
      </c>
      <c r="M13" s="21">
        <f>SUMPRODUCT($R$26:$R$326,AB26:AB326)/K13</f>
        <v/>
      </c>
      <c r="N13" s="21">
        <f>I13*L13</f>
        <v/>
      </c>
      <c r="O13" s="21">
        <f>$B$16*M13</f>
        <v/>
      </c>
    </row>
    <row r="14" ht="15" customHeight="1" s="22">
      <c r="A14" s="26" t="inlineStr">
        <is>
          <t>lambda0 first attempts /s</t>
        </is>
      </c>
      <c r="B14" s="35">
        <f>B5/B7</f>
        <v/>
      </c>
      <c r="H14" s="21" t="n">
        <v>10</v>
      </c>
      <c r="I14" s="21">
        <f>$B$14+$B$11*(N13+O13)</f>
        <v/>
      </c>
      <c r="J14" s="21">
        <f>I14/$B$15</f>
        <v/>
      </c>
      <c r="K14" s="21">
        <f>SUM(AC26:AC326)</f>
        <v/>
      </c>
      <c r="L14" s="21">
        <f>SUMIF($Q$26:$Q$326,$B$10,AC26:AC326)/K14</f>
        <v/>
      </c>
      <c r="M14" s="21">
        <f>SUMPRODUCT($R$26:$R$326,AC26:AC326)/K14</f>
        <v/>
      </c>
      <c r="N14" s="21">
        <f>I14*L14</f>
        <v/>
      </c>
      <c r="O14" s="21">
        <f>$B$16*M14</f>
        <v/>
      </c>
    </row>
    <row r="15" ht="15" customHeight="1" s="22">
      <c r="A15" s="26" t="inlineStr">
        <is>
          <t>mu = 1/AHT /s</t>
        </is>
      </c>
      <c r="B15" s="35">
        <f>1/B6</f>
        <v/>
      </c>
      <c r="H15" s="21" t="n">
        <v>11</v>
      </c>
      <c r="I15" s="21">
        <f>$B$14+$B$11*(N14+O14)</f>
        <v/>
      </c>
      <c r="J15" s="21">
        <f>I15/$B$15</f>
        <v/>
      </c>
      <c r="K15" s="21">
        <f>SUM(AD26:AD326)</f>
        <v/>
      </c>
      <c r="L15" s="21">
        <f>SUMIF($Q$26:$Q$326,$B$10,AD26:AD326)/K15</f>
        <v/>
      </c>
      <c r="M15" s="21">
        <f>SUMPRODUCT($R$26:$R$326,AD26:AD326)/K15</f>
        <v/>
      </c>
      <c r="N15" s="21">
        <f>I15*L15</f>
        <v/>
      </c>
      <c r="O15" s="21">
        <f>$B$16*M15</f>
        <v/>
      </c>
    </row>
    <row r="16" ht="15" customHeight="1" s="22">
      <c r="A16" s="26" t="inlineStr">
        <is>
          <t>theta = 1/patience /s</t>
        </is>
      </c>
      <c r="B16" s="35">
        <f>1/B8</f>
        <v/>
      </c>
      <c r="H16" s="21" t="n">
        <v>12</v>
      </c>
      <c r="I16" s="21">
        <f>$B$14+$B$11*(N15+O15)</f>
        <v/>
      </c>
      <c r="J16" s="21">
        <f>I16/$B$15</f>
        <v/>
      </c>
      <c r="K16" s="21">
        <f>SUM(AE26:AE326)</f>
        <v/>
      </c>
      <c r="L16" s="21">
        <f>SUMIF($Q$26:$Q$326,$B$10,AE26:AE326)/K16</f>
        <v/>
      </c>
      <c r="M16" s="21">
        <f>SUMPRODUCT($R$26:$R$326,AE26:AE326)/K16</f>
        <v/>
      </c>
      <c r="N16" s="21">
        <f>I16*L16</f>
        <v/>
      </c>
      <c r="O16" s="21">
        <f>$B$16*M16</f>
        <v/>
      </c>
    </row>
    <row r="17" ht="15" customHeight="1" s="22">
      <c r="A17" s="26" t="inlineStr">
        <is>
          <t>Effective lambda /s</t>
        </is>
      </c>
      <c r="B17" s="43">
        <f>I16</f>
        <v/>
      </c>
    </row>
    <row r="18" ht="15" customHeight="1" s="22">
      <c r="A18" s="26" t="inlineStr">
        <is>
          <t>Effective load Aeff</t>
        </is>
      </c>
      <c r="B18" s="34">
        <f>J16</f>
        <v/>
      </c>
    </row>
    <row r="19" ht="15" customHeight="1" s="22">
      <c r="A19" s="26" t="inlineStr">
        <is>
          <t>Blocked calls /s</t>
        </is>
      </c>
      <c r="B19" s="35">
        <f>N16</f>
        <v/>
      </c>
    </row>
    <row r="20" ht="15" customHeight="1" s="22">
      <c r="A20" s="26" t="inlineStr">
        <is>
          <t>Abandoned calls /s</t>
        </is>
      </c>
      <c r="B20" s="35">
        <f>O16</f>
        <v/>
      </c>
    </row>
    <row r="21" ht="15" customHeight="1" s="22">
      <c r="A21" s="26" t="inlineStr">
        <is>
          <t>Sum of weights</t>
        </is>
      </c>
      <c r="B21" s="30">
        <f>K16</f>
        <v/>
      </c>
    </row>
    <row r="22" ht="15" customHeight="1" s="22">
      <c r="A22" s="26" t="inlineStr">
        <is>
          <t>Carried load (Erlangs)</t>
        </is>
      </c>
      <c r="B22" s="34">
        <f>SUMPRODUCT($S$26:$S$326,$AE$26:$AE$326)/K16</f>
        <v/>
      </c>
    </row>
    <row r="23" ht="15" customHeight="1" s="22">
      <c r="A23" s="26" t="inlineStr">
        <is>
          <t>Expected queue E[Q]</t>
        </is>
      </c>
      <c r="B23" s="34">
        <f>M16</f>
        <v/>
      </c>
    </row>
    <row r="25" ht="15" customHeight="1" s="22">
      <c r="D25" s="36" t="n"/>
      <c r="E25" s="36" t="n"/>
      <c r="F25" s="36" t="n"/>
      <c r="G25" s="36" t="n"/>
      <c r="H25" s="36" t="n"/>
      <c r="Q25" s="21" t="inlineStr">
        <is>
          <t>state k</t>
        </is>
      </c>
      <c r="R25" s="21" t="inlineStr">
        <is>
          <t>max(k-n,0)</t>
        </is>
      </c>
      <c r="S25" s="21" t="inlineStr">
        <is>
          <t>min(k,n)</t>
        </is>
      </c>
      <c r="T25" s="21" t="inlineStr">
        <is>
          <t>w1</t>
        </is>
      </c>
      <c r="U25" s="21" t="inlineStr">
        <is>
          <t>w2</t>
        </is>
      </c>
      <c r="V25" s="21" t="inlineStr">
        <is>
          <t>w3</t>
        </is>
      </c>
      <c r="W25" s="21" t="inlineStr">
        <is>
          <t>w4</t>
        </is>
      </c>
      <c r="X25" s="21" t="inlineStr">
        <is>
          <t>w5</t>
        </is>
      </c>
      <c r="Y25" s="21" t="inlineStr">
        <is>
          <t>w6</t>
        </is>
      </c>
      <c r="Z25" s="21" t="inlineStr">
        <is>
          <t>w7</t>
        </is>
      </c>
      <c r="AA25" s="21" t="inlineStr">
        <is>
          <t>w8</t>
        </is>
      </c>
      <c r="AB25" s="21" t="inlineStr">
        <is>
          <t>w9</t>
        </is>
      </c>
      <c r="AC25" s="21" t="inlineStr">
        <is>
          <t>w10</t>
        </is>
      </c>
      <c r="AD25" s="21" t="inlineStr">
        <is>
          <t>w11</t>
        </is>
      </c>
      <c r="AE25" s="21" t="inlineStr">
        <is>
          <t>w12</t>
        </is>
      </c>
    </row>
    <row r="26" ht="15" customHeight="1" s="22">
      <c r="D26" s="33" t="n"/>
      <c r="E26" s="35" t="n"/>
      <c r="F26" s="35" t="n"/>
      <c r="G26" s="35" t="n"/>
      <c r="H26" s="35" t="n"/>
      <c r="Q26" s="21" t="n">
        <v>0</v>
      </c>
      <c r="R26" s="21">
        <f>MAX(Q26-$B$9,0)</f>
        <v/>
      </c>
      <c r="S26" s="21">
        <f>MIN(Q26,$B$9)</f>
        <v/>
      </c>
      <c r="T26" s="21" t="n">
        <v>1</v>
      </c>
      <c r="U26" s="21" t="n">
        <v>1</v>
      </c>
      <c r="V26" s="21" t="n">
        <v>1</v>
      </c>
      <c r="W26" s="21" t="n">
        <v>1</v>
      </c>
      <c r="X26" s="21" t="n">
        <v>1</v>
      </c>
      <c r="Y26" s="21" t="n">
        <v>1</v>
      </c>
      <c r="Z26" s="21" t="n">
        <v>1</v>
      </c>
      <c r="AA26" s="21" t="n">
        <v>1</v>
      </c>
      <c r="AB26" s="21" t="n">
        <v>1</v>
      </c>
      <c r="AC26" s="21" t="n">
        <v>1</v>
      </c>
      <c r="AD26" s="21" t="n">
        <v>1</v>
      </c>
      <c r="AE26" s="21" t="n">
        <v>1</v>
      </c>
    </row>
    <row r="27" ht="15" customHeight="1" s="22">
      <c r="D27" s="33" t="n"/>
      <c r="E27" s="40" t="n"/>
      <c r="F27" s="35" t="n"/>
      <c r="G27" s="35" t="n"/>
      <c r="H27" s="35" t="n"/>
      <c r="Q27" s="21">
        <f>Q26+1</f>
        <v/>
      </c>
      <c r="R27" s="21">
        <f>MAX(Q27-$B$9,0)</f>
        <v/>
      </c>
      <c r="S27" s="21">
        <f>MIN(Q27,$B$9)</f>
        <v/>
      </c>
      <c r="T27" s="21">
        <f>IF(Q27&gt;$B$10,0,IF(Q27&lt;=$B$9,T26*$J$5/Q27,T26*$I$5/($B$9*$B$15+(Q27-$B$9)*$B$16)))</f>
        <v/>
      </c>
      <c r="U27" s="21">
        <f>IF(Q27&gt;$B$10,0,IF(Q27&lt;=$B$9,U26*$J$6/Q27,U26*$I$6/($B$9*$B$15+(Q27-$B$9)*$B$16)))</f>
        <v/>
      </c>
      <c r="V27" s="21">
        <f>IF(Q27&gt;$B$10,0,IF(Q27&lt;=$B$9,V26*$J$7/Q27,V26*$I$7/($B$9*$B$15+(Q27-$B$9)*$B$16)))</f>
        <v/>
      </c>
      <c r="W27" s="21">
        <f>IF(Q27&gt;$B$10,0,IF(Q27&lt;=$B$9,W26*$J$8/Q27,W26*$I$8/($B$9*$B$15+(Q27-$B$9)*$B$16)))</f>
        <v/>
      </c>
      <c r="X27" s="21">
        <f>IF(Q27&gt;$B$10,0,IF(Q27&lt;=$B$9,X26*$J$9/Q27,X26*$I$9/($B$9*$B$15+(Q27-$B$9)*$B$16)))</f>
        <v/>
      </c>
      <c r="Y27" s="21">
        <f>IF(Q27&gt;$B$10,0,IF(Q27&lt;=$B$9,Y26*$J$10/Q27,Y26*$I$10/($B$9*$B$15+(Q27-$B$9)*$B$16)))</f>
        <v/>
      </c>
      <c r="Z27" s="21">
        <f>IF(Q27&gt;$B$10,0,IF(Q27&lt;=$B$9,Z26*$J$11/Q27,Z26*$I$11/($B$9*$B$15+(Q27-$B$9)*$B$16)))</f>
        <v/>
      </c>
      <c r="AA27" s="21">
        <f>IF(Q27&gt;$B$10,0,IF(Q27&lt;=$B$9,AA26*$J$12/Q27,AA26*$I$12/($B$9*$B$15+(Q27-$B$9)*$B$16)))</f>
        <v/>
      </c>
      <c r="AB27" s="21">
        <f>IF(Q27&gt;$B$10,0,IF(Q27&lt;=$B$9,AB26*$J$13/Q27,AB26*$I$13/($B$9*$B$15+(Q27-$B$9)*$B$16)))</f>
        <v/>
      </c>
      <c r="AC27" s="21">
        <f>IF(Q27&gt;$B$10,0,IF(Q27&lt;=$B$9,AC26*$J$14/Q27,AC26*$I$14/($B$9*$B$15+(Q27-$B$9)*$B$16)))</f>
        <v/>
      </c>
      <c r="AD27" s="21">
        <f>IF(Q27&gt;$B$10,0,IF(Q27&lt;=$B$9,AD26*$J$15/Q27,AD26*$I$15/($B$9*$B$15+(Q27-$B$9)*$B$16)))</f>
        <v/>
      </c>
      <c r="AE27" s="21">
        <f>IF(Q27&gt;$B$10,0,IF(Q27&lt;=$B$9,AE26*$J$16/Q27,AE26*$I$16/($B$9*$B$15+(Q27-$B$9)*$B$16)))</f>
        <v/>
      </c>
    </row>
    <row r="28" ht="15" customHeight="1" s="22">
      <c r="D28" s="33" t="n"/>
      <c r="E28" s="40" t="n"/>
      <c r="F28" s="35" t="n"/>
      <c r="G28" s="35" t="n"/>
      <c r="H28" s="35" t="n"/>
      <c r="Q28" s="21">
        <f>Q27+1</f>
        <v/>
      </c>
      <c r="R28" s="21">
        <f>MAX(Q28-$B$9,0)</f>
        <v/>
      </c>
      <c r="S28" s="21">
        <f>MIN(Q28,$B$9)</f>
        <v/>
      </c>
      <c r="T28" s="21">
        <f>IF(Q28&gt;$B$10,0,IF(Q28&lt;=$B$9,T27*$J$5/Q28,T27*$I$5/($B$9*$B$15+(Q28-$B$9)*$B$16)))</f>
        <v/>
      </c>
      <c r="U28" s="21">
        <f>IF(Q28&gt;$B$10,0,IF(Q28&lt;=$B$9,U27*$J$6/Q28,U27*$I$6/($B$9*$B$15+(Q28-$B$9)*$B$16)))</f>
        <v/>
      </c>
      <c r="V28" s="21">
        <f>IF(Q28&gt;$B$10,0,IF(Q28&lt;=$B$9,V27*$J$7/Q28,V27*$I$7/($B$9*$B$15+(Q28-$B$9)*$B$16)))</f>
        <v/>
      </c>
      <c r="W28" s="21">
        <f>IF(Q28&gt;$B$10,0,IF(Q28&lt;=$B$9,W27*$J$8/Q28,W27*$I$8/($B$9*$B$15+(Q28-$B$9)*$B$16)))</f>
        <v/>
      </c>
      <c r="X28" s="21">
        <f>IF(Q28&gt;$B$10,0,IF(Q28&lt;=$B$9,X27*$J$9/Q28,X27*$I$9/($B$9*$B$15+(Q28-$B$9)*$B$16)))</f>
        <v/>
      </c>
      <c r="Y28" s="21">
        <f>IF(Q28&gt;$B$10,0,IF(Q28&lt;=$B$9,Y27*$J$10/Q28,Y27*$I$10/($B$9*$B$15+(Q28-$B$9)*$B$16)))</f>
        <v/>
      </c>
      <c r="Z28" s="21">
        <f>IF(Q28&gt;$B$10,0,IF(Q28&lt;=$B$9,Z27*$J$11/Q28,Z27*$I$11/($B$9*$B$15+(Q28-$B$9)*$B$16)))</f>
        <v/>
      </c>
      <c r="AA28" s="21">
        <f>IF(Q28&gt;$B$10,0,IF(Q28&lt;=$B$9,AA27*$J$12/Q28,AA27*$I$12/($B$9*$B$15+(Q28-$B$9)*$B$16)))</f>
        <v/>
      </c>
      <c r="AB28" s="21">
        <f>IF(Q28&gt;$B$10,0,IF(Q28&lt;=$B$9,AB27*$J$13/Q28,AB27*$I$13/($B$9*$B$15+(Q28-$B$9)*$B$16)))</f>
        <v/>
      </c>
      <c r="AC28" s="21">
        <f>IF(Q28&gt;$B$10,0,IF(Q28&lt;=$B$9,AC27*$J$14/Q28,AC27*$I$14/($B$9*$B$15+(Q28-$B$9)*$B$16)))</f>
        <v/>
      </c>
      <c r="AD28" s="21">
        <f>IF(Q28&gt;$B$10,0,IF(Q28&lt;=$B$9,AD27*$J$15/Q28,AD27*$I$15/($B$9*$B$15+(Q28-$B$9)*$B$16)))</f>
        <v/>
      </c>
      <c r="AE28" s="21">
        <f>IF(Q28&gt;$B$10,0,IF(Q28&lt;=$B$9,AE27*$J$16/Q28,AE27*$I$16/($B$9*$B$15+(Q28-$B$9)*$B$16)))</f>
        <v/>
      </c>
    </row>
    <row r="29" ht="15" customHeight="1" s="22">
      <c r="D29" s="33" t="n"/>
      <c r="E29" s="40" t="n"/>
      <c r="F29" s="35" t="n"/>
      <c r="G29" s="35" t="n"/>
      <c r="H29" s="35" t="n"/>
      <c r="Q29" s="21">
        <f>Q28+1</f>
        <v/>
      </c>
      <c r="R29" s="21">
        <f>MAX(Q29-$B$9,0)</f>
        <v/>
      </c>
      <c r="S29" s="21">
        <f>MIN(Q29,$B$9)</f>
        <v/>
      </c>
      <c r="T29" s="21">
        <f>IF(Q29&gt;$B$10,0,IF(Q29&lt;=$B$9,T28*$J$5/Q29,T28*$I$5/($B$9*$B$15+(Q29-$B$9)*$B$16)))</f>
        <v/>
      </c>
      <c r="U29" s="21">
        <f>IF(Q29&gt;$B$10,0,IF(Q29&lt;=$B$9,U28*$J$6/Q29,U28*$I$6/($B$9*$B$15+(Q29-$B$9)*$B$16)))</f>
        <v/>
      </c>
      <c r="V29" s="21">
        <f>IF(Q29&gt;$B$10,0,IF(Q29&lt;=$B$9,V28*$J$7/Q29,V28*$I$7/($B$9*$B$15+(Q29-$B$9)*$B$16)))</f>
        <v/>
      </c>
      <c r="W29" s="21">
        <f>IF(Q29&gt;$B$10,0,IF(Q29&lt;=$B$9,W28*$J$8/Q29,W28*$I$8/($B$9*$B$15+(Q29-$B$9)*$B$16)))</f>
        <v/>
      </c>
      <c r="X29" s="21">
        <f>IF(Q29&gt;$B$10,0,IF(Q29&lt;=$B$9,X28*$J$9/Q29,X28*$I$9/($B$9*$B$15+(Q29-$B$9)*$B$16)))</f>
        <v/>
      </c>
      <c r="Y29" s="21">
        <f>IF(Q29&gt;$B$10,0,IF(Q29&lt;=$B$9,Y28*$J$10/Q29,Y28*$I$10/($B$9*$B$15+(Q29-$B$9)*$B$16)))</f>
        <v/>
      </c>
      <c r="Z29" s="21">
        <f>IF(Q29&gt;$B$10,0,IF(Q29&lt;=$B$9,Z28*$J$11/Q29,Z28*$I$11/($B$9*$B$15+(Q29-$B$9)*$B$16)))</f>
        <v/>
      </c>
      <c r="AA29" s="21">
        <f>IF(Q29&gt;$B$10,0,IF(Q29&lt;=$B$9,AA28*$J$12/Q29,AA28*$I$12/($B$9*$B$15+(Q29-$B$9)*$B$16)))</f>
        <v/>
      </c>
      <c r="AB29" s="21">
        <f>IF(Q29&gt;$B$10,0,IF(Q29&lt;=$B$9,AB28*$J$13/Q29,AB28*$I$13/($B$9*$B$15+(Q29-$B$9)*$B$16)))</f>
        <v/>
      </c>
      <c r="AC29" s="21">
        <f>IF(Q29&gt;$B$10,0,IF(Q29&lt;=$B$9,AC28*$J$14/Q29,AC28*$I$14/($B$9*$B$15+(Q29-$B$9)*$B$16)))</f>
        <v/>
      </c>
      <c r="AD29" s="21">
        <f>IF(Q29&gt;$B$10,0,IF(Q29&lt;=$B$9,AD28*$J$15/Q29,AD28*$I$15/($B$9*$B$15+(Q29-$B$9)*$B$16)))</f>
        <v/>
      </c>
      <c r="AE29" s="21">
        <f>IF(Q29&gt;$B$10,0,IF(Q29&lt;=$B$9,AE28*$J$16/Q29,AE28*$I$16/($B$9*$B$15+(Q29-$B$9)*$B$16)))</f>
        <v/>
      </c>
    </row>
    <row r="30" ht="15" customHeight="1" s="22">
      <c r="D30" s="33" t="n"/>
      <c r="E30" s="40" t="n"/>
      <c r="F30" s="35" t="n"/>
      <c r="G30" s="35" t="n"/>
      <c r="H30" s="35" t="n"/>
      <c r="Q30" s="21">
        <f>Q29+1</f>
        <v/>
      </c>
      <c r="R30" s="21">
        <f>MAX(Q30-$B$9,0)</f>
        <v/>
      </c>
      <c r="S30" s="21">
        <f>MIN(Q30,$B$9)</f>
        <v/>
      </c>
      <c r="T30" s="21">
        <f>IF(Q30&gt;$B$10,0,IF(Q30&lt;=$B$9,T29*$J$5/Q30,T29*$I$5/($B$9*$B$15+(Q30-$B$9)*$B$16)))</f>
        <v/>
      </c>
      <c r="U30" s="21">
        <f>IF(Q30&gt;$B$10,0,IF(Q30&lt;=$B$9,U29*$J$6/Q30,U29*$I$6/($B$9*$B$15+(Q30-$B$9)*$B$16)))</f>
        <v/>
      </c>
      <c r="V30" s="21">
        <f>IF(Q30&gt;$B$10,0,IF(Q30&lt;=$B$9,V29*$J$7/Q30,V29*$I$7/($B$9*$B$15+(Q30-$B$9)*$B$16)))</f>
        <v/>
      </c>
      <c r="W30" s="21">
        <f>IF(Q30&gt;$B$10,0,IF(Q30&lt;=$B$9,W29*$J$8/Q30,W29*$I$8/($B$9*$B$15+(Q30-$B$9)*$B$16)))</f>
        <v/>
      </c>
      <c r="X30" s="21">
        <f>IF(Q30&gt;$B$10,0,IF(Q30&lt;=$B$9,X29*$J$9/Q30,X29*$I$9/($B$9*$B$15+(Q30-$B$9)*$B$16)))</f>
        <v/>
      </c>
      <c r="Y30" s="21">
        <f>IF(Q30&gt;$B$10,0,IF(Q30&lt;=$B$9,Y29*$J$10/Q30,Y29*$I$10/($B$9*$B$15+(Q30-$B$9)*$B$16)))</f>
        <v/>
      </c>
      <c r="Z30" s="21">
        <f>IF(Q30&gt;$B$10,0,IF(Q30&lt;=$B$9,Z29*$J$11/Q30,Z29*$I$11/($B$9*$B$15+(Q30-$B$9)*$B$16)))</f>
        <v/>
      </c>
      <c r="AA30" s="21">
        <f>IF(Q30&gt;$B$10,0,IF(Q30&lt;=$B$9,AA29*$J$12/Q30,AA29*$I$12/($B$9*$B$15+(Q30-$B$9)*$B$16)))</f>
        <v/>
      </c>
      <c r="AB30" s="21">
        <f>IF(Q30&gt;$B$10,0,IF(Q30&lt;=$B$9,AB29*$J$13/Q30,AB29*$I$13/($B$9*$B$15+(Q30-$B$9)*$B$16)))</f>
        <v/>
      </c>
      <c r="AC30" s="21">
        <f>IF(Q30&gt;$B$10,0,IF(Q30&lt;=$B$9,AC29*$J$14/Q30,AC29*$I$14/($B$9*$B$15+(Q30-$B$9)*$B$16)))</f>
        <v/>
      </c>
      <c r="AD30" s="21">
        <f>IF(Q30&gt;$B$10,0,IF(Q30&lt;=$B$9,AD29*$J$15/Q30,AD29*$I$15/($B$9*$B$15+(Q30-$B$9)*$B$16)))</f>
        <v/>
      </c>
      <c r="AE30" s="21">
        <f>IF(Q30&gt;$B$10,0,IF(Q30&lt;=$B$9,AE29*$J$16/Q30,AE29*$I$16/($B$9*$B$15+(Q30-$B$9)*$B$16)))</f>
        <v/>
      </c>
    </row>
    <row r="31" ht="15" customHeight="1" s="22">
      <c r="D31" s="33" t="n"/>
      <c r="E31" s="40" t="n"/>
      <c r="F31" s="35" t="n"/>
      <c r="G31" s="35" t="n"/>
      <c r="H31" s="35" t="n"/>
      <c r="Q31" s="21">
        <f>Q30+1</f>
        <v/>
      </c>
      <c r="R31" s="21">
        <f>MAX(Q31-$B$9,0)</f>
        <v/>
      </c>
      <c r="S31" s="21">
        <f>MIN(Q31,$B$9)</f>
        <v/>
      </c>
      <c r="T31" s="21">
        <f>IF(Q31&gt;$B$10,0,IF(Q31&lt;=$B$9,T30*$J$5/Q31,T30*$I$5/($B$9*$B$15+(Q31-$B$9)*$B$16)))</f>
        <v/>
      </c>
      <c r="U31" s="21">
        <f>IF(Q31&gt;$B$10,0,IF(Q31&lt;=$B$9,U30*$J$6/Q31,U30*$I$6/($B$9*$B$15+(Q31-$B$9)*$B$16)))</f>
        <v/>
      </c>
      <c r="V31" s="21">
        <f>IF(Q31&gt;$B$10,0,IF(Q31&lt;=$B$9,V30*$J$7/Q31,V30*$I$7/($B$9*$B$15+(Q31-$B$9)*$B$16)))</f>
        <v/>
      </c>
      <c r="W31" s="21">
        <f>IF(Q31&gt;$B$10,0,IF(Q31&lt;=$B$9,W30*$J$8/Q31,W30*$I$8/($B$9*$B$15+(Q31-$B$9)*$B$16)))</f>
        <v/>
      </c>
      <c r="X31" s="21">
        <f>IF(Q31&gt;$B$10,0,IF(Q31&lt;=$B$9,X30*$J$9/Q31,X30*$I$9/($B$9*$B$15+(Q31-$B$9)*$B$16)))</f>
        <v/>
      </c>
      <c r="Y31" s="21">
        <f>IF(Q31&gt;$B$10,0,IF(Q31&lt;=$B$9,Y30*$J$10/Q31,Y30*$I$10/($B$9*$B$15+(Q31-$B$9)*$B$16)))</f>
        <v/>
      </c>
      <c r="Z31" s="21">
        <f>IF(Q31&gt;$B$10,0,IF(Q31&lt;=$B$9,Z30*$J$11/Q31,Z30*$I$11/($B$9*$B$15+(Q31-$B$9)*$B$16)))</f>
        <v/>
      </c>
      <c r="AA31" s="21">
        <f>IF(Q31&gt;$B$10,0,IF(Q31&lt;=$B$9,AA30*$J$12/Q31,AA30*$I$12/($B$9*$B$15+(Q31-$B$9)*$B$16)))</f>
        <v/>
      </c>
      <c r="AB31" s="21">
        <f>IF(Q31&gt;$B$10,0,IF(Q31&lt;=$B$9,AB30*$J$13/Q31,AB30*$I$13/($B$9*$B$15+(Q31-$B$9)*$B$16)))</f>
        <v/>
      </c>
      <c r="AC31" s="21">
        <f>IF(Q31&gt;$B$10,0,IF(Q31&lt;=$B$9,AC30*$J$14/Q31,AC30*$I$14/($B$9*$B$15+(Q31-$B$9)*$B$16)))</f>
        <v/>
      </c>
      <c r="AD31" s="21">
        <f>IF(Q31&gt;$B$10,0,IF(Q31&lt;=$B$9,AD30*$J$15/Q31,AD30*$I$15/($B$9*$B$15+(Q31-$B$9)*$B$16)))</f>
        <v/>
      </c>
      <c r="AE31" s="21">
        <f>IF(Q31&gt;$B$10,0,IF(Q31&lt;=$B$9,AE30*$J$16/Q31,AE30*$I$16/($B$9*$B$15+(Q31-$B$9)*$B$16)))</f>
        <v/>
      </c>
    </row>
    <row r="32" ht="15" customHeight="1" s="22">
      <c r="D32" s="33" t="n"/>
      <c r="E32" s="40" t="n"/>
      <c r="F32" s="35" t="n"/>
      <c r="G32" s="35" t="n"/>
      <c r="H32" s="35" t="n"/>
      <c r="Q32" s="21">
        <f>Q31+1</f>
        <v/>
      </c>
      <c r="R32" s="21">
        <f>MAX(Q32-$B$9,0)</f>
        <v/>
      </c>
      <c r="S32" s="21">
        <f>MIN(Q32,$B$9)</f>
        <v/>
      </c>
      <c r="T32" s="21">
        <f>IF(Q32&gt;$B$10,0,IF(Q32&lt;=$B$9,T31*$J$5/Q32,T31*$I$5/($B$9*$B$15+(Q32-$B$9)*$B$16)))</f>
        <v/>
      </c>
      <c r="U32" s="21">
        <f>IF(Q32&gt;$B$10,0,IF(Q32&lt;=$B$9,U31*$J$6/Q32,U31*$I$6/($B$9*$B$15+(Q32-$B$9)*$B$16)))</f>
        <v/>
      </c>
      <c r="V32" s="21">
        <f>IF(Q32&gt;$B$10,0,IF(Q32&lt;=$B$9,V31*$J$7/Q32,V31*$I$7/($B$9*$B$15+(Q32-$B$9)*$B$16)))</f>
        <v/>
      </c>
      <c r="W32" s="21">
        <f>IF(Q32&gt;$B$10,0,IF(Q32&lt;=$B$9,W31*$J$8/Q32,W31*$I$8/($B$9*$B$15+(Q32-$B$9)*$B$16)))</f>
        <v/>
      </c>
      <c r="X32" s="21">
        <f>IF(Q32&gt;$B$10,0,IF(Q32&lt;=$B$9,X31*$J$9/Q32,X31*$I$9/($B$9*$B$15+(Q32-$B$9)*$B$16)))</f>
        <v/>
      </c>
      <c r="Y32" s="21">
        <f>IF(Q32&gt;$B$10,0,IF(Q32&lt;=$B$9,Y31*$J$10/Q32,Y31*$I$10/($B$9*$B$15+(Q32-$B$9)*$B$16)))</f>
        <v/>
      </c>
      <c r="Z32" s="21">
        <f>IF(Q32&gt;$B$10,0,IF(Q32&lt;=$B$9,Z31*$J$11/Q32,Z31*$I$11/($B$9*$B$15+(Q32-$B$9)*$B$16)))</f>
        <v/>
      </c>
      <c r="AA32" s="21">
        <f>IF(Q32&gt;$B$10,0,IF(Q32&lt;=$B$9,AA31*$J$12/Q32,AA31*$I$12/($B$9*$B$15+(Q32-$B$9)*$B$16)))</f>
        <v/>
      </c>
      <c r="AB32" s="21">
        <f>IF(Q32&gt;$B$10,0,IF(Q32&lt;=$B$9,AB31*$J$13/Q32,AB31*$I$13/($B$9*$B$15+(Q32-$B$9)*$B$16)))</f>
        <v/>
      </c>
      <c r="AC32" s="21">
        <f>IF(Q32&gt;$B$10,0,IF(Q32&lt;=$B$9,AC31*$J$14/Q32,AC31*$I$14/($B$9*$B$15+(Q32-$B$9)*$B$16)))</f>
        <v/>
      </c>
      <c r="AD32" s="21">
        <f>IF(Q32&gt;$B$10,0,IF(Q32&lt;=$B$9,AD31*$J$15/Q32,AD31*$I$15/($B$9*$B$15+(Q32-$B$9)*$B$16)))</f>
        <v/>
      </c>
      <c r="AE32" s="21">
        <f>IF(Q32&gt;$B$10,0,IF(Q32&lt;=$B$9,AE31*$J$16/Q32,AE31*$I$16/($B$9*$B$15+(Q32-$B$9)*$B$16)))</f>
        <v/>
      </c>
    </row>
    <row r="33" ht="15" customHeight="1" s="22">
      <c r="D33" s="33" t="n"/>
      <c r="E33" s="40" t="n"/>
      <c r="F33" s="35" t="n"/>
      <c r="G33" s="35" t="n"/>
      <c r="H33" s="35" t="n"/>
      <c r="Q33" s="21">
        <f>Q32+1</f>
        <v/>
      </c>
      <c r="R33" s="21">
        <f>MAX(Q33-$B$9,0)</f>
        <v/>
      </c>
      <c r="S33" s="21">
        <f>MIN(Q33,$B$9)</f>
        <v/>
      </c>
      <c r="T33" s="21">
        <f>IF(Q33&gt;$B$10,0,IF(Q33&lt;=$B$9,T32*$J$5/Q33,T32*$I$5/($B$9*$B$15+(Q33-$B$9)*$B$16)))</f>
        <v/>
      </c>
      <c r="U33" s="21">
        <f>IF(Q33&gt;$B$10,0,IF(Q33&lt;=$B$9,U32*$J$6/Q33,U32*$I$6/($B$9*$B$15+(Q33-$B$9)*$B$16)))</f>
        <v/>
      </c>
      <c r="V33" s="21">
        <f>IF(Q33&gt;$B$10,0,IF(Q33&lt;=$B$9,V32*$J$7/Q33,V32*$I$7/($B$9*$B$15+(Q33-$B$9)*$B$16)))</f>
        <v/>
      </c>
      <c r="W33" s="21">
        <f>IF(Q33&gt;$B$10,0,IF(Q33&lt;=$B$9,W32*$J$8/Q33,W32*$I$8/($B$9*$B$15+(Q33-$B$9)*$B$16)))</f>
        <v/>
      </c>
      <c r="X33" s="21">
        <f>IF(Q33&gt;$B$10,0,IF(Q33&lt;=$B$9,X32*$J$9/Q33,X32*$I$9/($B$9*$B$15+(Q33-$B$9)*$B$16)))</f>
        <v/>
      </c>
      <c r="Y33" s="21">
        <f>IF(Q33&gt;$B$10,0,IF(Q33&lt;=$B$9,Y32*$J$10/Q33,Y32*$I$10/($B$9*$B$15+(Q33-$B$9)*$B$16)))</f>
        <v/>
      </c>
      <c r="Z33" s="21">
        <f>IF(Q33&gt;$B$10,0,IF(Q33&lt;=$B$9,Z32*$J$11/Q33,Z32*$I$11/($B$9*$B$15+(Q33-$B$9)*$B$16)))</f>
        <v/>
      </c>
      <c r="AA33" s="21">
        <f>IF(Q33&gt;$B$10,0,IF(Q33&lt;=$B$9,AA32*$J$12/Q33,AA32*$I$12/($B$9*$B$15+(Q33-$B$9)*$B$16)))</f>
        <v/>
      </c>
      <c r="AB33" s="21">
        <f>IF(Q33&gt;$B$10,0,IF(Q33&lt;=$B$9,AB32*$J$13/Q33,AB32*$I$13/($B$9*$B$15+(Q33-$B$9)*$B$16)))</f>
        <v/>
      </c>
      <c r="AC33" s="21">
        <f>IF(Q33&gt;$B$10,0,IF(Q33&lt;=$B$9,AC32*$J$14/Q33,AC32*$I$14/($B$9*$B$15+(Q33-$B$9)*$B$16)))</f>
        <v/>
      </c>
      <c r="AD33" s="21">
        <f>IF(Q33&gt;$B$10,0,IF(Q33&lt;=$B$9,AD32*$J$15/Q33,AD32*$I$15/($B$9*$B$15+(Q33-$B$9)*$B$16)))</f>
        <v/>
      </c>
      <c r="AE33" s="21">
        <f>IF(Q33&gt;$B$10,0,IF(Q33&lt;=$B$9,AE32*$J$16/Q33,AE32*$I$16/($B$9*$B$15+(Q33-$B$9)*$B$16)))</f>
        <v/>
      </c>
    </row>
    <row r="34" ht="15" customHeight="1" s="22">
      <c r="D34" s="33" t="n"/>
      <c r="E34" s="40" t="n"/>
      <c r="F34" s="35" t="n"/>
      <c r="G34" s="35" t="n"/>
      <c r="H34" s="35" t="n"/>
      <c r="Q34" s="21">
        <f>Q33+1</f>
        <v/>
      </c>
      <c r="R34" s="21">
        <f>MAX(Q34-$B$9,0)</f>
        <v/>
      </c>
      <c r="S34" s="21">
        <f>MIN(Q34,$B$9)</f>
        <v/>
      </c>
      <c r="T34" s="21">
        <f>IF(Q34&gt;$B$10,0,IF(Q34&lt;=$B$9,T33*$J$5/Q34,T33*$I$5/($B$9*$B$15+(Q34-$B$9)*$B$16)))</f>
        <v/>
      </c>
      <c r="U34" s="21">
        <f>IF(Q34&gt;$B$10,0,IF(Q34&lt;=$B$9,U33*$J$6/Q34,U33*$I$6/($B$9*$B$15+(Q34-$B$9)*$B$16)))</f>
        <v/>
      </c>
      <c r="V34" s="21">
        <f>IF(Q34&gt;$B$10,0,IF(Q34&lt;=$B$9,V33*$J$7/Q34,V33*$I$7/($B$9*$B$15+(Q34-$B$9)*$B$16)))</f>
        <v/>
      </c>
      <c r="W34" s="21">
        <f>IF(Q34&gt;$B$10,0,IF(Q34&lt;=$B$9,W33*$J$8/Q34,W33*$I$8/($B$9*$B$15+(Q34-$B$9)*$B$16)))</f>
        <v/>
      </c>
      <c r="X34" s="21">
        <f>IF(Q34&gt;$B$10,0,IF(Q34&lt;=$B$9,X33*$J$9/Q34,X33*$I$9/($B$9*$B$15+(Q34-$B$9)*$B$16)))</f>
        <v/>
      </c>
      <c r="Y34" s="21">
        <f>IF(Q34&gt;$B$10,0,IF(Q34&lt;=$B$9,Y33*$J$10/Q34,Y33*$I$10/($B$9*$B$15+(Q34-$B$9)*$B$16)))</f>
        <v/>
      </c>
      <c r="Z34" s="21">
        <f>IF(Q34&gt;$B$10,0,IF(Q34&lt;=$B$9,Z33*$J$11/Q34,Z33*$I$11/($B$9*$B$15+(Q34-$B$9)*$B$16)))</f>
        <v/>
      </c>
      <c r="AA34" s="21">
        <f>IF(Q34&gt;$B$10,0,IF(Q34&lt;=$B$9,AA33*$J$12/Q34,AA33*$I$12/($B$9*$B$15+(Q34-$B$9)*$B$16)))</f>
        <v/>
      </c>
      <c r="AB34" s="21">
        <f>IF(Q34&gt;$B$10,0,IF(Q34&lt;=$B$9,AB33*$J$13/Q34,AB33*$I$13/($B$9*$B$15+(Q34-$B$9)*$B$16)))</f>
        <v/>
      </c>
      <c r="AC34" s="21">
        <f>IF(Q34&gt;$B$10,0,IF(Q34&lt;=$B$9,AC33*$J$14/Q34,AC33*$I$14/($B$9*$B$15+(Q34-$B$9)*$B$16)))</f>
        <v/>
      </c>
      <c r="AD34" s="21">
        <f>IF(Q34&gt;$B$10,0,IF(Q34&lt;=$B$9,AD33*$J$15/Q34,AD33*$I$15/($B$9*$B$15+(Q34-$B$9)*$B$16)))</f>
        <v/>
      </c>
      <c r="AE34" s="21">
        <f>IF(Q34&gt;$B$10,0,IF(Q34&lt;=$B$9,AE33*$J$16/Q34,AE33*$I$16/($B$9*$B$15+(Q34-$B$9)*$B$16)))</f>
        <v/>
      </c>
    </row>
    <row r="35" ht="15" customHeight="1" s="22">
      <c r="D35" s="33" t="n"/>
      <c r="E35" s="40" t="n"/>
      <c r="F35" s="35" t="n"/>
      <c r="G35" s="35" t="n"/>
      <c r="H35" s="35" t="n"/>
      <c r="Q35" s="21">
        <f>Q34+1</f>
        <v/>
      </c>
      <c r="R35" s="21">
        <f>MAX(Q35-$B$9,0)</f>
        <v/>
      </c>
      <c r="S35" s="21">
        <f>MIN(Q35,$B$9)</f>
        <v/>
      </c>
      <c r="T35" s="21">
        <f>IF(Q35&gt;$B$10,0,IF(Q35&lt;=$B$9,T34*$J$5/Q35,T34*$I$5/($B$9*$B$15+(Q35-$B$9)*$B$16)))</f>
        <v/>
      </c>
      <c r="U35" s="21">
        <f>IF(Q35&gt;$B$10,0,IF(Q35&lt;=$B$9,U34*$J$6/Q35,U34*$I$6/($B$9*$B$15+(Q35-$B$9)*$B$16)))</f>
        <v/>
      </c>
      <c r="V35" s="21">
        <f>IF(Q35&gt;$B$10,0,IF(Q35&lt;=$B$9,V34*$J$7/Q35,V34*$I$7/($B$9*$B$15+(Q35-$B$9)*$B$16)))</f>
        <v/>
      </c>
      <c r="W35" s="21">
        <f>IF(Q35&gt;$B$10,0,IF(Q35&lt;=$B$9,W34*$J$8/Q35,W34*$I$8/($B$9*$B$15+(Q35-$B$9)*$B$16)))</f>
        <v/>
      </c>
      <c r="X35" s="21">
        <f>IF(Q35&gt;$B$10,0,IF(Q35&lt;=$B$9,X34*$J$9/Q35,X34*$I$9/($B$9*$B$15+(Q35-$B$9)*$B$16)))</f>
        <v/>
      </c>
      <c r="Y35" s="21">
        <f>IF(Q35&gt;$B$10,0,IF(Q35&lt;=$B$9,Y34*$J$10/Q35,Y34*$I$10/($B$9*$B$15+(Q35-$B$9)*$B$16)))</f>
        <v/>
      </c>
      <c r="Z35" s="21">
        <f>IF(Q35&gt;$B$10,0,IF(Q35&lt;=$B$9,Z34*$J$11/Q35,Z34*$I$11/($B$9*$B$15+(Q35-$B$9)*$B$16)))</f>
        <v/>
      </c>
      <c r="AA35" s="21">
        <f>IF(Q35&gt;$B$10,0,IF(Q35&lt;=$B$9,AA34*$J$12/Q35,AA34*$I$12/($B$9*$B$15+(Q35-$B$9)*$B$16)))</f>
        <v/>
      </c>
      <c r="AB35" s="21">
        <f>IF(Q35&gt;$B$10,0,IF(Q35&lt;=$B$9,AB34*$J$13/Q35,AB34*$I$13/($B$9*$B$15+(Q35-$B$9)*$B$16)))</f>
        <v/>
      </c>
      <c r="AC35" s="21">
        <f>IF(Q35&gt;$B$10,0,IF(Q35&lt;=$B$9,AC34*$J$14/Q35,AC34*$I$14/($B$9*$B$15+(Q35-$B$9)*$B$16)))</f>
        <v/>
      </c>
      <c r="AD35" s="21">
        <f>IF(Q35&gt;$B$10,0,IF(Q35&lt;=$B$9,AD34*$J$15/Q35,AD34*$I$15/($B$9*$B$15+(Q35-$B$9)*$B$16)))</f>
        <v/>
      </c>
      <c r="AE35" s="21">
        <f>IF(Q35&gt;$B$10,0,IF(Q35&lt;=$B$9,AE34*$J$16/Q35,AE34*$I$16/($B$9*$B$15+(Q35-$B$9)*$B$16)))</f>
        <v/>
      </c>
    </row>
    <row r="36" ht="15" customHeight="1" s="22">
      <c r="D36" s="33" t="n"/>
      <c r="E36" s="40" t="n"/>
      <c r="F36" s="35" t="n"/>
      <c r="G36" s="35" t="n"/>
      <c r="H36" s="35" t="n"/>
      <c r="Q36" s="21">
        <f>Q35+1</f>
        <v/>
      </c>
      <c r="R36" s="21">
        <f>MAX(Q36-$B$9,0)</f>
        <v/>
      </c>
      <c r="S36" s="21">
        <f>MIN(Q36,$B$9)</f>
        <v/>
      </c>
      <c r="T36" s="21">
        <f>IF(Q36&gt;$B$10,0,IF(Q36&lt;=$B$9,T35*$J$5/Q36,T35*$I$5/($B$9*$B$15+(Q36-$B$9)*$B$16)))</f>
        <v/>
      </c>
      <c r="U36" s="21">
        <f>IF(Q36&gt;$B$10,0,IF(Q36&lt;=$B$9,U35*$J$6/Q36,U35*$I$6/($B$9*$B$15+(Q36-$B$9)*$B$16)))</f>
        <v/>
      </c>
      <c r="V36" s="21">
        <f>IF(Q36&gt;$B$10,0,IF(Q36&lt;=$B$9,V35*$J$7/Q36,V35*$I$7/($B$9*$B$15+(Q36-$B$9)*$B$16)))</f>
        <v/>
      </c>
      <c r="W36" s="21">
        <f>IF(Q36&gt;$B$10,0,IF(Q36&lt;=$B$9,W35*$J$8/Q36,W35*$I$8/($B$9*$B$15+(Q36-$B$9)*$B$16)))</f>
        <v/>
      </c>
      <c r="X36" s="21">
        <f>IF(Q36&gt;$B$10,0,IF(Q36&lt;=$B$9,X35*$J$9/Q36,X35*$I$9/($B$9*$B$15+(Q36-$B$9)*$B$16)))</f>
        <v/>
      </c>
      <c r="Y36" s="21">
        <f>IF(Q36&gt;$B$10,0,IF(Q36&lt;=$B$9,Y35*$J$10/Q36,Y35*$I$10/($B$9*$B$15+(Q36-$B$9)*$B$16)))</f>
        <v/>
      </c>
      <c r="Z36" s="21">
        <f>IF(Q36&gt;$B$10,0,IF(Q36&lt;=$B$9,Z35*$J$11/Q36,Z35*$I$11/($B$9*$B$15+(Q36-$B$9)*$B$16)))</f>
        <v/>
      </c>
      <c r="AA36" s="21">
        <f>IF(Q36&gt;$B$10,0,IF(Q36&lt;=$B$9,AA35*$J$12/Q36,AA35*$I$12/($B$9*$B$15+(Q36-$B$9)*$B$16)))</f>
        <v/>
      </c>
      <c r="AB36" s="21">
        <f>IF(Q36&gt;$B$10,0,IF(Q36&lt;=$B$9,AB35*$J$13/Q36,AB35*$I$13/($B$9*$B$15+(Q36-$B$9)*$B$16)))</f>
        <v/>
      </c>
      <c r="AC36" s="21">
        <f>IF(Q36&gt;$B$10,0,IF(Q36&lt;=$B$9,AC35*$J$14/Q36,AC35*$I$14/($B$9*$B$15+(Q36-$B$9)*$B$16)))</f>
        <v/>
      </c>
      <c r="AD36" s="21">
        <f>IF(Q36&gt;$B$10,0,IF(Q36&lt;=$B$9,AD35*$J$15/Q36,AD35*$I$15/($B$9*$B$15+(Q36-$B$9)*$B$16)))</f>
        <v/>
      </c>
      <c r="AE36" s="21">
        <f>IF(Q36&gt;$B$10,0,IF(Q36&lt;=$B$9,AE35*$J$16/Q36,AE35*$I$16/($B$9*$B$15+(Q36-$B$9)*$B$16)))</f>
        <v/>
      </c>
    </row>
    <row r="37" ht="15" customHeight="1" s="22">
      <c r="D37" s="33" t="n"/>
      <c r="E37" s="40" t="n"/>
      <c r="F37" s="35" t="n"/>
      <c r="G37" s="35" t="n"/>
      <c r="H37" s="35" t="n"/>
      <c r="Q37" s="21">
        <f>Q36+1</f>
        <v/>
      </c>
      <c r="R37" s="21">
        <f>MAX(Q37-$B$9,0)</f>
        <v/>
      </c>
      <c r="S37" s="21">
        <f>MIN(Q37,$B$9)</f>
        <v/>
      </c>
      <c r="T37" s="21">
        <f>IF(Q37&gt;$B$10,0,IF(Q37&lt;=$B$9,T36*$J$5/Q37,T36*$I$5/($B$9*$B$15+(Q37-$B$9)*$B$16)))</f>
        <v/>
      </c>
      <c r="U37" s="21">
        <f>IF(Q37&gt;$B$10,0,IF(Q37&lt;=$B$9,U36*$J$6/Q37,U36*$I$6/($B$9*$B$15+(Q37-$B$9)*$B$16)))</f>
        <v/>
      </c>
      <c r="V37" s="21">
        <f>IF(Q37&gt;$B$10,0,IF(Q37&lt;=$B$9,V36*$J$7/Q37,V36*$I$7/($B$9*$B$15+(Q37-$B$9)*$B$16)))</f>
        <v/>
      </c>
      <c r="W37" s="21">
        <f>IF(Q37&gt;$B$10,0,IF(Q37&lt;=$B$9,W36*$J$8/Q37,W36*$I$8/($B$9*$B$15+(Q37-$B$9)*$B$16)))</f>
        <v/>
      </c>
      <c r="X37" s="21">
        <f>IF(Q37&gt;$B$10,0,IF(Q37&lt;=$B$9,X36*$J$9/Q37,X36*$I$9/($B$9*$B$15+(Q37-$B$9)*$B$16)))</f>
        <v/>
      </c>
      <c r="Y37" s="21">
        <f>IF(Q37&gt;$B$10,0,IF(Q37&lt;=$B$9,Y36*$J$10/Q37,Y36*$I$10/($B$9*$B$15+(Q37-$B$9)*$B$16)))</f>
        <v/>
      </c>
      <c r="Z37" s="21">
        <f>IF(Q37&gt;$B$10,0,IF(Q37&lt;=$B$9,Z36*$J$11/Q37,Z36*$I$11/($B$9*$B$15+(Q37-$B$9)*$B$16)))</f>
        <v/>
      </c>
      <c r="AA37" s="21">
        <f>IF(Q37&gt;$B$10,0,IF(Q37&lt;=$B$9,AA36*$J$12/Q37,AA36*$I$12/($B$9*$B$15+(Q37-$B$9)*$B$16)))</f>
        <v/>
      </c>
      <c r="AB37" s="21">
        <f>IF(Q37&gt;$B$10,0,IF(Q37&lt;=$B$9,AB36*$J$13/Q37,AB36*$I$13/($B$9*$B$15+(Q37-$B$9)*$B$16)))</f>
        <v/>
      </c>
      <c r="AC37" s="21">
        <f>IF(Q37&gt;$B$10,0,IF(Q37&lt;=$B$9,AC36*$J$14/Q37,AC36*$I$14/($B$9*$B$15+(Q37-$B$9)*$B$16)))</f>
        <v/>
      </c>
      <c r="AD37" s="21">
        <f>IF(Q37&gt;$B$10,0,IF(Q37&lt;=$B$9,AD36*$J$15/Q37,AD36*$I$15/($B$9*$B$15+(Q37-$B$9)*$B$16)))</f>
        <v/>
      </c>
      <c r="AE37" s="21">
        <f>IF(Q37&gt;$B$10,0,IF(Q37&lt;=$B$9,AE36*$J$16/Q37,AE36*$I$16/($B$9*$B$15+(Q37-$B$9)*$B$16)))</f>
        <v/>
      </c>
    </row>
    <row r="38" ht="15" customHeight="1" s="22">
      <c r="D38" s="33" t="n"/>
      <c r="E38" s="40" t="n"/>
      <c r="F38" s="35" t="n"/>
      <c r="G38" s="35" t="n"/>
      <c r="H38" s="35" t="n"/>
      <c r="Q38" s="21">
        <f>Q37+1</f>
        <v/>
      </c>
      <c r="R38" s="21">
        <f>MAX(Q38-$B$9,0)</f>
        <v/>
      </c>
      <c r="S38" s="21">
        <f>MIN(Q38,$B$9)</f>
        <v/>
      </c>
      <c r="T38" s="21">
        <f>IF(Q38&gt;$B$10,0,IF(Q38&lt;=$B$9,T37*$J$5/Q38,T37*$I$5/($B$9*$B$15+(Q38-$B$9)*$B$16)))</f>
        <v/>
      </c>
      <c r="U38" s="21">
        <f>IF(Q38&gt;$B$10,0,IF(Q38&lt;=$B$9,U37*$J$6/Q38,U37*$I$6/($B$9*$B$15+(Q38-$B$9)*$B$16)))</f>
        <v/>
      </c>
      <c r="V38" s="21">
        <f>IF(Q38&gt;$B$10,0,IF(Q38&lt;=$B$9,V37*$J$7/Q38,V37*$I$7/($B$9*$B$15+(Q38-$B$9)*$B$16)))</f>
        <v/>
      </c>
      <c r="W38" s="21">
        <f>IF(Q38&gt;$B$10,0,IF(Q38&lt;=$B$9,W37*$J$8/Q38,W37*$I$8/($B$9*$B$15+(Q38-$B$9)*$B$16)))</f>
        <v/>
      </c>
      <c r="X38" s="21">
        <f>IF(Q38&gt;$B$10,0,IF(Q38&lt;=$B$9,X37*$J$9/Q38,X37*$I$9/($B$9*$B$15+(Q38-$B$9)*$B$16)))</f>
        <v/>
      </c>
      <c r="Y38" s="21">
        <f>IF(Q38&gt;$B$10,0,IF(Q38&lt;=$B$9,Y37*$J$10/Q38,Y37*$I$10/($B$9*$B$15+(Q38-$B$9)*$B$16)))</f>
        <v/>
      </c>
      <c r="Z38" s="21">
        <f>IF(Q38&gt;$B$10,0,IF(Q38&lt;=$B$9,Z37*$J$11/Q38,Z37*$I$11/($B$9*$B$15+(Q38-$B$9)*$B$16)))</f>
        <v/>
      </c>
      <c r="AA38" s="21">
        <f>IF(Q38&gt;$B$10,0,IF(Q38&lt;=$B$9,AA37*$J$12/Q38,AA37*$I$12/($B$9*$B$15+(Q38-$B$9)*$B$16)))</f>
        <v/>
      </c>
      <c r="AB38" s="21">
        <f>IF(Q38&gt;$B$10,0,IF(Q38&lt;=$B$9,AB37*$J$13/Q38,AB37*$I$13/($B$9*$B$15+(Q38-$B$9)*$B$16)))</f>
        <v/>
      </c>
      <c r="AC38" s="21">
        <f>IF(Q38&gt;$B$10,0,IF(Q38&lt;=$B$9,AC37*$J$14/Q38,AC37*$I$14/($B$9*$B$15+(Q38-$B$9)*$B$16)))</f>
        <v/>
      </c>
      <c r="AD38" s="21">
        <f>IF(Q38&gt;$B$10,0,IF(Q38&lt;=$B$9,AD37*$J$15/Q38,AD37*$I$15/($B$9*$B$15+(Q38-$B$9)*$B$16)))</f>
        <v/>
      </c>
      <c r="AE38" s="21">
        <f>IF(Q38&gt;$B$10,0,IF(Q38&lt;=$B$9,AE37*$J$16/Q38,AE37*$I$16/($B$9*$B$15+(Q38-$B$9)*$B$16)))</f>
        <v/>
      </c>
    </row>
    <row r="39" ht="15" customHeight="1" s="22">
      <c r="D39" s="33" t="n"/>
      <c r="E39" s="40" t="n"/>
      <c r="F39" s="35" t="n"/>
      <c r="G39" s="35" t="n"/>
      <c r="H39" s="35" t="n"/>
      <c r="Q39" s="21">
        <f>Q38+1</f>
        <v/>
      </c>
      <c r="R39" s="21">
        <f>MAX(Q39-$B$9,0)</f>
        <v/>
      </c>
      <c r="S39" s="21">
        <f>MIN(Q39,$B$9)</f>
        <v/>
      </c>
      <c r="T39" s="21">
        <f>IF(Q39&gt;$B$10,0,IF(Q39&lt;=$B$9,T38*$J$5/Q39,T38*$I$5/($B$9*$B$15+(Q39-$B$9)*$B$16)))</f>
        <v/>
      </c>
      <c r="U39" s="21">
        <f>IF(Q39&gt;$B$10,0,IF(Q39&lt;=$B$9,U38*$J$6/Q39,U38*$I$6/($B$9*$B$15+(Q39-$B$9)*$B$16)))</f>
        <v/>
      </c>
      <c r="V39" s="21">
        <f>IF(Q39&gt;$B$10,0,IF(Q39&lt;=$B$9,V38*$J$7/Q39,V38*$I$7/($B$9*$B$15+(Q39-$B$9)*$B$16)))</f>
        <v/>
      </c>
      <c r="W39" s="21">
        <f>IF(Q39&gt;$B$10,0,IF(Q39&lt;=$B$9,W38*$J$8/Q39,W38*$I$8/($B$9*$B$15+(Q39-$B$9)*$B$16)))</f>
        <v/>
      </c>
      <c r="X39" s="21">
        <f>IF(Q39&gt;$B$10,0,IF(Q39&lt;=$B$9,X38*$J$9/Q39,X38*$I$9/($B$9*$B$15+(Q39-$B$9)*$B$16)))</f>
        <v/>
      </c>
      <c r="Y39" s="21">
        <f>IF(Q39&gt;$B$10,0,IF(Q39&lt;=$B$9,Y38*$J$10/Q39,Y38*$I$10/($B$9*$B$15+(Q39-$B$9)*$B$16)))</f>
        <v/>
      </c>
      <c r="Z39" s="21">
        <f>IF(Q39&gt;$B$10,0,IF(Q39&lt;=$B$9,Z38*$J$11/Q39,Z38*$I$11/($B$9*$B$15+(Q39-$B$9)*$B$16)))</f>
        <v/>
      </c>
      <c r="AA39" s="21">
        <f>IF(Q39&gt;$B$10,0,IF(Q39&lt;=$B$9,AA38*$J$12/Q39,AA38*$I$12/($B$9*$B$15+(Q39-$B$9)*$B$16)))</f>
        <v/>
      </c>
      <c r="AB39" s="21">
        <f>IF(Q39&gt;$B$10,0,IF(Q39&lt;=$B$9,AB38*$J$13/Q39,AB38*$I$13/($B$9*$B$15+(Q39-$B$9)*$B$16)))</f>
        <v/>
      </c>
      <c r="AC39" s="21">
        <f>IF(Q39&gt;$B$10,0,IF(Q39&lt;=$B$9,AC38*$J$14/Q39,AC38*$I$14/($B$9*$B$15+(Q39-$B$9)*$B$16)))</f>
        <v/>
      </c>
      <c r="AD39" s="21">
        <f>IF(Q39&gt;$B$10,0,IF(Q39&lt;=$B$9,AD38*$J$15/Q39,AD38*$I$15/($B$9*$B$15+(Q39-$B$9)*$B$16)))</f>
        <v/>
      </c>
      <c r="AE39" s="21">
        <f>IF(Q39&gt;$B$10,0,IF(Q39&lt;=$B$9,AE38*$J$16/Q39,AE38*$I$16/($B$9*$B$15+(Q39-$B$9)*$B$16)))</f>
        <v/>
      </c>
    </row>
    <row r="40" ht="15" customHeight="1" s="22">
      <c r="D40" s="33" t="n"/>
      <c r="E40" s="40" t="n"/>
      <c r="F40" s="35" t="n"/>
      <c r="G40" s="35" t="n"/>
      <c r="H40" s="35" t="n"/>
      <c r="Q40" s="21">
        <f>Q39+1</f>
        <v/>
      </c>
      <c r="R40" s="21">
        <f>MAX(Q40-$B$9,0)</f>
        <v/>
      </c>
      <c r="S40" s="21">
        <f>MIN(Q40,$B$9)</f>
        <v/>
      </c>
      <c r="T40" s="21">
        <f>IF(Q40&gt;$B$10,0,IF(Q40&lt;=$B$9,T39*$J$5/Q40,T39*$I$5/($B$9*$B$15+(Q40-$B$9)*$B$16)))</f>
        <v/>
      </c>
      <c r="U40" s="21">
        <f>IF(Q40&gt;$B$10,0,IF(Q40&lt;=$B$9,U39*$J$6/Q40,U39*$I$6/($B$9*$B$15+(Q40-$B$9)*$B$16)))</f>
        <v/>
      </c>
      <c r="V40" s="21">
        <f>IF(Q40&gt;$B$10,0,IF(Q40&lt;=$B$9,V39*$J$7/Q40,V39*$I$7/($B$9*$B$15+(Q40-$B$9)*$B$16)))</f>
        <v/>
      </c>
      <c r="W40" s="21">
        <f>IF(Q40&gt;$B$10,0,IF(Q40&lt;=$B$9,W39*$J$8/Q40,W39*$I$8/($B$9*$B$15+(Q40-$B$9)*$B$16)))</f>
        <v/>
      </c>
      <c r="X40" s="21">
        <f>IF(Q40&gt;$B$10,0,IF(Q40&lt;=$B$9,X39*$J$9/Q40,X39*$I$9/($B$9*$B$15+(Q40-$B$9)*$B$16)))</f>
        <v/>
      </c>
      <c r="Y40" s="21">
        <f>IF(Q40&gt;$B$10,0,IF(Q40&lt;=$B$9,Y39*$J$10/Q40,Y39*$I$10/($B$9*$B$15+(Q40-$B$9)*$B$16)))</f>
        <v/>
      </c>
      <c r="Z40" s="21">
        <f>IF(Q40&gt;$B$10,0,IF(Q40&lt;=$B$9,Z39*$J$11/Q40,Z39*$I$11/($B$9*$B$15+(Q40-$B$9)*$B$16)))</f>
        <v/>
      </c>
      <c r="AA40" s="21">
        <f>IF(Q40&gt;$B$10,0,IF(Q40&lt;=$B$9,AA39*$J$12/Q40,AA39*$I$12/($B$9*$B$15+(Q40-$B$9)*$B$16)))</f>
        <v/>
      </c>
      <c r="AB40" s="21">
        <f>IF(Q40&gt;$B$10,0,IF(Q40&lt;=$B$9,AB39*$J$13/Q40,AB39*$I$13/($B$9*$B$15+(Q40-$B$9)*$B$16)))</f>
        <v/>
      </c>
      <c r="AC40" s="21">
        <f>IF(Q40&gt;$B$10,0,IF(Q40&lt;=$B$9,AC39*$J$14/Q40,AC39*$I$14/($B$9*$B$15+(Q40-$B$9)*$B$16)))</f>
        <v/>
      </c>
      <c r="AD40" s="21">
        <f>IF(Q40&gt;$B$10,0,IF(Q40&lt;=$B$9,AD39*$J$15/Q40,AD39*$I$15/($B$9*$B$15+(Q40-$B$9)*$B$16)))</f>
        <v/>
      </c>
      <c r="AE40" s="21">
        <f>IF(Q40&gt;$B$10,0,IF(Q40&lt;=$B$9,AE39*$J$16/Q40,AE39*$I$16/($B$9*$B$15+(Q40-$B$9)*$B$16)))</f>
        <v/>
      </c>
    </row>
    <row r="41" ht="15" customHeight="1" s="22">
      <c r="D41" s="33" t="n"/>
      <c r="E41" s="40" t="n"/>
      <c r="F41" s="35" t="n"/>
      <c r="G41" s="35" t="n"/>
      <c r="H41" s="35" t="n"/>
      <c r="Q41" s="21">
        <f>Q40+1</f>
        <v/>
      </c>
      <c r="R41" s="21">
        <f>MAX(Q41-$B$9,0)</f>
        <v/>
      </c>
      <c r="S41" s="21">
        <f>MIN(Q41,$B$9)</f>
        <v/>
      </c>
      <c r="T41" s="21">
        <f>IF(Q41&gt;$B$10,0,IF(Q41&lt;=$B$9,T40*$J$5/Q41,T40*$I$5/($B$9*$B$15+(Q41-$B$9)*$B$16)))</f>
        <v/>
      </c>
      <c r="U41" s="21">
        <f>IF(Q41&gt;$B$10,0,IF(Q41&lt;=$B$9,U40*$J$6/Q41,U40*$I$6/($B$9*$B$15+(Q41-$B$9)*$B$16)))</f>
        <v/>
      </c>
      <c r="V41" s="21">
        <f>IF(Q41&gt;$B$10,0,IF(Q41&lt;=$B$9,V40*$J$7/Q41,V40*$I$7/($B$9*$B$15+(Q41-$B$9)*$B$16)))</f>
        <v/>
      </c>
      <c r="W41" s="21">
        <f>IF(Q41&gt;$B$10,0,IF(Q41&lt;=$B$9,W40*$J$8/Q41,W40*$I$8/($B$9*$B$15+(Q41-$B$9)*$B$16)))</f>
        <v/>
      </c>
      <c r="X41" s="21">
        <f>IF(Q41&gt;$B$10,0,IF(Q41&lt;=$B$9,X40*$J$9/Q41,X40*$I$9/($B$9*$B$15+(Q41-$B$9)*$B$16)))</f>
        <v/>
      </c>
      <c r="Y41" s="21">
        <f>IF(Q41&gt;$B$10,0,IF(Q41&lt;=$B$9,Y40*$J$10/Q41,Y40*$I$10/($B$9*$B$15+(Q41-$B$9)*$B$16)))</f>
        <v/>
      </c>
      <c r="Z41" s="21">
        <f>IF(Q41&gt;$B$10,0,IF(Q41&lt;=$B$9,Z40*$J$11/Q41,Z40*$I$11/($B$9*$B$15+(Q41-$B$9)*$B$16)))</f>
        <v/>
      </c>
      <c r="AA41" s="21">
        <f>IF(Q41&gt;$B$10,0,IF(Q41&lt;=$B$9,AA40*$J$12/Q41,AA40*$I$12/($B$9*$B$15+(Q41-$B$9)*$B$16)))</f>
        <v/>
      </c>
      <c r="AB41" s="21">
        <f>IF(Q41&gt;$B$10,0,IF(Q41&lt;=$B$9,AB40*$J$13/Q41,AB40*$I$13/($B$9*$B$15+(Q41-$B$9)*$B$16)))</f>
        <v/>
      </c>
      <c r="AC41" s="21">
        <f>IF(Q41&gt;$B$10,0,IF(Q41&lt;=$B$9,AC40*$J$14/Q41,AC40*$I$14/($B$9*$B$15+(Q41-$B$9)*$B$16)))</f>
        <v/>
      </c>
      <c r="AD41" s="21">
        <f>IF(Q41&gt;$B$10,0,IF(Q41&lt;=$B$9,AD40*$J$15/Q41,AD40*$I$15/($B$9*$B$15+(Q41-$B$9)*$B$16)))</f>
        <v/>
      </c>
      <c r="AE41" s="21">
        <f>IF(Q41&gt;$B$10,0,IF(Q41&lt;=$B$9,AE40*$J$16/Q41,AE40*$I$16/($B$9*$B$15+(Q41-$B$9)*$B$16)))</f>
        <v/>
      </c>
    </row>
    <row r="42" ht="15" customHeight="1" s="22">
      <c r="D42" s="33" t="n"/>
      <c r="E42" s="40" t="n"/>
      <c r="F42" s="35" t="n"/>
      <c r="G42" s="35" t="n"/>
      <c r="H42" s="35" t="n"/>
      <c r="Q42" s="21">
        <f>Q41+1</f>
        <v/>
      </c>
      <c r="R42" s="21">
        <f>MAX(Q42-$B$9,0)</f>
        <v/>
      </c>
      <c r="S42" s="21">
        <f>MIN(Q42,$B$9)</f>
        <v/>
      </c>
      <c r="T42" s="21">
        <f>IF(Q42&gt;$B$10,0,IF(Q42&lt;=$B$9,T41*$J$5/Q42,T41*$I$5/($B$9*$B$15+(Q42-$B$9)*$B$16)))</f>
        <v/>
      </c>
      <c r="U42" s="21">
        <f>IF(Q42&gt;$B$10,0,IF(Q42&lt;=$B$9,U41*$J$6/Q42,U41*$I$6/($B$9*$B$15+(Q42-$B$9)*$B$16)))</f>
        <v/>
      </c>
      <c r="V42" s="21">
        <f>IF(Q42&gt;$B$10,0,IF(Q42&lt;=$B$9,V41*$J$7/Q42,V41*$I$7/($B$9*$B$15+(Q42-$B$9)*$B$16)))</f>
        <v/>
      </c>
      <c r="W42" s="21">
        <f>IF(Q42&gt;$B$10,0,IF(Q42&lt;=$B$9,W41*$J$8/Q42,W41*$I$8/($B$9*$B$15+(Q42-$B$9)*$B$16)))</f>
        <v/>
      </c>
      <c r="X42" s="21">
        <f>IF(Q42&gt;$B$10,0,IF(Q42&lt;=$B$9,X41*$J$9/Q42,X41*$I$9/($B$9*$B$15+(Q42-$B$9)*$B$16)))</f>
        <v/>
      </c>
      <c r="Y42" s="21">
        <f>IF(Q42&gt;$B$10,0,IF(Q42&lt;=$B$9,Y41*$J$10/Q42,Y41*$I$10/($B$9*$B$15+(Q42-$B$9)*$B$16)))</f>
        <v/>
      </c>
      <c r="Z42" s="21">
        <f>IF(Q42&gt;$B$10,0,IF(Q42&lt;=$B$9,Z41*$J$11/Q42,Z41*$I$11/($B$9*$B$15+(Q42-$B$9)*$B$16)))</f>
        <v/>
      </c>
      <c r="AA42" s="21">
        <f>IF(Q42&gt;$B$10,0,IF(Q42&lt;=$B$9,AA41*$J$12/Q42,AA41*$I$12/($B$9*$B$15+(Q42-$B$9)*$B$16)))</f>
        <v/>
      </c>
      <c r="AB42" s="21">
        <f>IF(Q42&gt;$B$10,0,IF(Q42&lt;=$B$9,AB41*$J$13/Q42,AB41*$I$13/($B$9*$B$15+(Q42-$B$9)*$B$16)))</f>
        <v/>
      </c>
      <c r="AC42" s="21">
        <f>IF(Q42&gt;$B$10,0,IF(Q42&lt;=$B$9,AC41*$J$14/Q42,AC41*$I$14/($B$9*$B$15+(Q42-$B$9)*$B$16)))</f>
        <v/>
      </c>
      <c r="AD42" s="21">
        <f>IF(Q42&gt;$B$10,0,IF(Q42&lt;=$B$9,AD41*$J$15/Q42,AD41*$I$15/($B$9*$B$15+(Q42-$B$9)*$B$16)))</f>
        <v/>
      </c>
      <c r="AE42" s="21">
        <f>IF(Q42&gt;$B$10,0,IF(Q42&lt;=$B$9,AE41*$J$16/Q42,AE41*$I$16/($B$9*$B$15+(Q42-$B$9)*$B$16)))</f>
        <v/>
      </c>
    </row>
    <row r="43" ht="15" customHeight="1" s="22">
      <c r="D43" s="33" t="n"/>
      <c r="E43" s="40" t="n"/>
      <c r="F43" s="35" t="n"/>
      <c r="G43" s="35" t="n"/>
      <c r="H43" s="35" t="n"/>
      <c r="Q43" s="21">
        <f>Q42+1</f>
        <v/>
      </c>
      <c r="R43" s="21">
        <f>MAX(Q43-$B$9,0)</f>
        <v/>
      </c>
      <c r="S43" s="21">
        <f>MIN(Q43,$B$9)</f>
        <v/>
      </c>
      <c r="T43" s="21">
        <f>IF(Q43&gt;$B$10,0,IF(Q43&lt;=$B$9,T42*$J$5/Q43,T42*$I$5/($B$9*$B$15+(Q43-$B$9)*$B$16)))</f>
        <v/>
      </c>
      <c r="U43" s="21">
        <f>IF(Q43&gt;$B$10,0,IF(Q43&lt;=$B$9,U42*$J$6/Q43,U42*$I$6/($B$9*$B$15+(Q43-$B$9)*$B$16)))</f>
        <v/>
      </c>
      <c r="V43" s="21">
        <f>IF(Q43&gt;$B$10,0,IF(Q43&lt;=$B$9,V42*$J$7/Q43,V42*$I$7/($B$9*$B$15+(Q43-$B$9)*$B$16)))</f>
        <v/>
      </c>
      <c r="W43" s="21">
        <f>IF(Q43&gt;$B$10,0,IF(Q43&lt;=$B$9,W42*$J$8/Q43,W42*$I$8/($B$9*$B$15+(Q43-$B$9)*$B$16)))</f>
        <v/>
      </c>
      <c r="X43" s="21">
        <f>IF(Q43&gt;$B$10,0,IF(Q43&lt;=$B$9,X42*$J$9/Q43,X42*$I$9/($B$9*$B$15+(Q43-$B$9)*$B$16)))</f>
        <v/>
      </c>
      <c r="Y43" s="21">
        <f>IF(Q43&gt;$B$10,0,IF(Q43&lt;=$B$9,Y42*$J$10/Q43,Y42*$I$10/($B$9*$B$15+(Q43-$B$9)*$B$16)))</f>
        <v/>
      </c>
      <c r="Z43" s="21">
        <f>IF(Q43&gt;$B$10,0,IF(Q43&lt;=$B$9,Z42*$J$11/Q43,Z42*$I$11/($B$9*$B$15+(Q43-$B$9)*$B$16)))</f>
        <v/>
      </c>
      <c r="AA43" s="21">
        <f>IF(Q43&gt;$B$10,0,IF(Q43&lt;=$B$9,AA42*$J$12/Q43,AA42*$I$12/($B$9*$B$15+(Q43-$B$9)*$B$16)))</f>
        <v/>
      </c>
      <c r="AB43" s="21">
        <f>IF(Q43&gt;$B$10,0,IF(Q43&lt;=$B$9,AB42*$J$13/Q43,AB42*$I$13/($B$9*$B$15+(Q43-$B$9)*$B$16)))</f>
        <v/>
      </c>
      <c r="AC43" s="21">
        <f>IF(Q43&gt;$B$10,0,IF(Q43&lt;=$B$9,AC42*$J$14/Q43,AC42*$I$14/($B$9*$B$15+(Q43-$B$9)*$B$16)))</f>
        <v/>
      </c>
      <c r="AD43" s="21">
        <f>IF(Q43&gt;$B$10,0,IF(Q43&lt;=$B$9,AD42*$J$15/Q43,AD42*$I$15/($B$9*$B$15+(Q43-$B$9)*$B$16)))</f>
        <v/>
      </c>
      <c r="AE43" s="21">
        <f>IF(Q43&gt;$B$10,0,IF(Q43&lt;=$B$9,AE42*$J$16/Q43,AE42*$I$16/($B$9*$B$15+(Q43-$B$9)*$B$16)))</f>
        <v/>
      </c>
    </row>
    <row r="44" ht="15" customHeight="1" s="22">
      <c r="D44" s="33" t="n"/>
      <c r="E44" s="40" t="n"/>
      <c r="F44" s="35" t="n"/>
      <c r="G44" s="35" t="n"/>
      <c r="H44" s="35" t="n"/>
      <c r="Q44" s="21">
        <f>Q43+1</f>
        <v/>
      </c>
      <c r="R44" s="21">
        <f>MAX(Q44-$B$9,0)</f>
        <v/>
      </c>
      <c r="S44" s="21">
        <f>MIN(Q44,$B$9)</f>
        <v/>
      </c>
      <c r="T44" s="21">
        <f>IF(Q44&gt;$B$10,0,IF(Q44&lt;=$B$9,T43*$J$5/Q44,T43*$I$5/($B$9*$B$15+(Q44-$B$9)*$B$16)))</f>
        <v/>
      </c>
      <c r="U44" s="21">
        <f>IF(Q44&gt;$B$10,0,IF(Q44&lt;=$B$9,U43*$J$6/Q44,U43*$I$6/($B$9*$B$15+(Q44-$B$9)*$B$16)))</f>
        <v/>
      </c>
      <c r="V44" s="21">
        <f>IF(Q44&gt;$B$10,0,IF(Q44&lt;=$B$9,V43*$J$7/Q44,V43*$I$7/($B$9*$B$15+(Q44-$B$9)*$B$16)))</f>
        <v/>
      </c>
      <c r="W44" s="21">
        <f>IF(Q44&gt;$B$10,0,IF(Q44&lt;=$B$9,W43*$J$8/Q44,W43*$I$8/($B$9*$B$15+(Q44-$B$9)*$B$16)))</f>
        <v/>
      </c>
      <c r="X44" s="21">
        <f>IF(Q44&gt;$B$10,0,IF(Q44&lt;=$B$9,X43*$J$9/Q44,X43*$I$9/($B$9*$B$15+(Q44-$B$9)*$B$16)))</f>
        <v/>
      </c>
      <c r="Y44" s="21">
        <f>IF(Q44&gt;$B$10,0,IF(Q44&lt;=$B$9,Y43*$J$10/Q44,Y43*$I$10/($B$9*$B$15+(Q44-$B$9)*$B$16)))</f>
        <v/>
      </c>
      <c r="Z44" s="21">
        <f>IF(Q44&gt;$B$10,0,IF(Q44&lt;=$B$9,Z43*$J$11/Q44,Z43*$I$11/($B$9*$B$15+(Q44-$B$9)*$B$16)))</f>
        <v/>
      </c>
      <c r="AA44" s="21">
        <f>IF(Q44&gt;$B$10,0,IF(Q44&lt;=$B$9,AA43*$J$12/Q44,AA43*$I$12/($B$9*$B$15+(Q44-$B$9)*$B$16)))</f>
        <v/>
      </c>
      <c r="AB44" s="21">
        <f>IF(Q44&gt;$B$10,0,IF(Q44&lt;=$B$9,AB43*$J$13/Q44,AB43*$I$13/($B$9*$B$15+(Q44-$B$9)*$B$16)))</f>
        <v/>
      </c>
      <c r="AC44" s="21">
        <f>IF(Q44&gt;$B$10,0,IF(Q44&lt;=$B$9,AC43*$J$14/Q44,AC43*$I$14/($B$9*$B$15+(Q44-$B$9)*$B$16)))</f>
        <v/>
      </c>
      <c r="AD44" s="21">
        <f>IF(Q44&gt;$B$10,0,IF(Q44&lt;=$B$9,AD43*$J$15/Q44,AD43*$I$15/($B$9*$B$15+(Q44-$B$9)*$B$16)))</f>
        <v/>
      </c>
      <c r="AE44" s="21">
        <f>IF(Q44&gt;$B$10,0,IF(Q44&lt;=$B$9,AE43*$J$16/Q44,AE43*$I$16/($B$9*$B$15+(Q44-$B$9)*$B$16)))</f>
        <v/>
      </c>
    </row>
    <row r="45" ht="15" customHeight="1" s="22">
      <c r="D45" s="33" t="n"/>
      <c r="E45" s="40" t="n"/>
      <c r="F45" s="35" t="n"/>
      <c r="G45" s="35" t="n"/>
      <c r="H45" s="35" t="n"/>
      <c r="Q45" s="21">
        <f>Q44+1</f>
        <v/>
      </c>
      <c r="R45" s="21">
        <f>MAX(Q45-$B$9,0)</f>
        <v/>
      </c>
      <c r="S45" s="21">
        <f>MIN(Q45,$B$9)</f>
        <v/>
      </c>
      <c r="T45" s="21">
        <f>IF(Q45&gt;$B$10,0,IF(Q45&lt;=$B$9,T44*$J$5/Q45,T44*$I$5/($B$9*$B$15+(Q45-$B$9)*$B$16)))</f>
        <v/>
      </c>
      <c r="U45" s="21">
        <f>IF(Q45&gt;$B$10,0,IF(Q45&lt;=$B$9,U44*$J$6/Q45,U44*$I$6/($B$9*$B$15+(Q45-$B$9)*$B$16)))</f>
        <v/>
      </c>
      <c r="V45" s="21">
        <f>IF(Q45&gt;$B$10,0,IF(Q45&lt;=$B$9,V44*$J$7/Q45,V44*$I$7/($B$9*$B$15+(Q45-$B$9)*$B$16)))</f>
        <v/>
      </c>
      <c r="W45" s="21">
        <f>IF(Q45&gt;$B$10,0,IF(Q45&lt;=$B$9,W44*$J$8/Q45,W44*$I$8/($B$9*$B$15+(Q45-$B$9)*$B$16)))</f>
        <v/>
      </c>
      <c r="X45" s="21">
        <f>IF(Q45&gt;$B$10,0,IF(Q45&lt;=$B$9,X44*$J$9/Q45,X44*$I$9/($B$9*$B$15+(Q45-$B$9)*$B$16)))</f>
        <v/>
      </c>
      <c r="Y45" s="21">
        <f>IF(Q45&gt;$B$10,0,IF(Q45&lt;=$B$9,Y44*$J$10/Q45,Y44*$I$10/($B$9*$B$15+(Q45-$B$9)*$B$16)))</f>
        <v/>
      </c>
      <c r="Z45" s="21">
        <f>IF(Q45&gt;$B$10,0,IF(Q45&lt;=$B$9,Z44*$J$11/Q45,Z44*$I$11/($B$9*$B$15+(Q45-$B$9)*$B$16)))</f>
        <v/>
      </c>
      <c r="AA45" s="21">
        <f>IF(Q45&gt;$B$10,0,IF(Q45&lt;=$B$9,AA44*$J$12/Q45,AA44*$I$12/($B$9*$B$15+(Q45-$B$9)*$B$16)))</f>
        <v/>
      </c>
      <c r="AB45" s="21">
        <f>IF(Q45&gt;$B$10,0,IF(Q45&lt;=$B$9,AB44*$J$13/Q45,AB44*$I$13/($B$9*$B$15+(Q45-$B$9)*$B$16)))</f>
        <v/>
      </c>
      <c r="AC45" s="21">
        <f>IF(Q45&gt;$B$10,0,IF(Q45&lt;=$B$9,AC44*$J$14/Q45,AC44*$I$14/($B$9*$B$15+(Q45-$B$9)*$B$16)))</f>
        <v/>
      </c>
      <c r="AD45" s="21">
        <f>IF(Q45&gt;$B$10,0,IF(Q45&lt;=$B$9,AD44*$J$15/Q45,AD44*$I$15/($B$9*$B$15+(Q45-$B$9)*$B$16)))</f>
        <v/>
      </c>
      <c r="AE45" s="21">
        <f>IF(Q45&gt;$B$10,0,IF(Q45&lt;=$B$9,AE44*$J$16/Q45,AE44*$I$16/($B$9*$B$15+(Q45-$B$9)*$B$16)))</f>
        <v/>
      </c>
    </row>
    <row r="46" ht="15" customHeight="1" s="22">
      <c r="D46" s="33" t="n"/>
      <c r="E46" s="40" t="n"/>
      <c r="F46" s="35" t="n"/>
      <c r="G46" s="35" t="n"/>
      <c r="H46" s="35" t="n"/>
      <c r="Q46" s="21">
        <f>Q45+1</f>
        <v/>
      </c>
      <c r="R46" s="21">
        <f>MAX(Q46-$B$9,0)</f>
        <v/>
      </c>
      <c r="S46" s="21">
        <f>MIN(Q46,$B$9)</f>
        <v/>
      </c>
      <c r="T46" s="21">
        <f>IF(Q46&gt;$B$10,0,IF(Q46&lt;=$B$9,T45*$J$5/Q46,T45*$I$5/($B$9*$B$15+(Q46-$B$9)*$B$16)))</f>
        <v/>
      </c>
      <c r="U46" s="21">
        <f>IF(Q46&gt;$B$10,0,IF(Q46&lt;=$B$9,U45*$J$6/Q46,U45*$I$6/($B$9*$B$15+(Q46-$B$9)*$B$16)))</f>
        <v/>
      </c>
      <c r="V46" s="21">
        <f>IF(Q46&gt;$B$10,0,IF(Q46&lt;=$B$9,V45*$J$7/Q46,V45*$I$7/($B$9*$B$15+(Q46-$B$9)*$B$16)))</f>
        <v/>
      </c>
      <c r="W46" s="21">
        <f>IF(Q46&gt;$B$10,0,IF(Q46&lt;=$B$9,W45*$J$8/Q46,W45*$I$8/($B$9*$B$15+(Q46-$B$9)*$B$16)))</f>
        <v/>
      </c>
      <c r="X46" s="21">
        <f>IF(Q46&gt;$B$10,0,IF(Q46&lt;=$B$9,X45*$J$9/Q46,X45*$I$9/($B$9*$B$15+(Q46-$B$9)*$B$16)))</f>
        <v/>
      </c>
      <c r="Y46" s="21">
        <f>IF(Q46&gt;$B$10,0,IF(Q46&lt;=$B$9,Y45*$J$10/Q46,Y45*$I$10/($B$9*$B$15+(Q46-$B$9)*$B$16)))</f>
        <v/>
      </c>
      <c r="Z46" s="21">
        <f>IF(Q46&gt;$B$10,0,IF(Q46&lt;=$B$9,Z45*$J$11/Q46,Z45*$I$11/($B$9*$B$15+(Q46-$B$9)*$B$16)))</f>
        <v/>
      </c>
      <c r="AA46" s="21">
        <f>IF(Q46&gt;$B$10,0,IF(Q46&lt;=$B$9,AA45*$J$12/Q46,AA45*$I$12/($B$9*$B$15+(Q46-$B$9)*$B$16)))</f>
        <v/>
      </c>
      <c r="AB46" s="21">
        <f>IF(Q46&gt;$B$10,0,IF(Q46&lt;=$B$9,AB45*$J$13/Q46,AB45*$I$13/($B$9*$B$15+(Q46-$B$9)*$B$16)))</f>
        <v/>
      </c>
      <c r="AC46" s="21">
        <f>IF(Q46&gt;$B$10,0,IF(Q46&lt;=$B$9,AC45*$J$14/Q46,AC45*$I$14/($B$9*$B$15+(Q46-$B$9)*$B$16)))</f>
        <v/>
      </c>
      <c r="AD46" s="21">
        <f>IF(Q46&gt;$B$10,0,IF(Q46&lt;=$B$9,AD45*$J$15/Q46,AD45*$I$15/($B$9*$B$15+(Q46-$B$9)*$B$16)))</f>
        <v/>
      </c>
      <c r="AE46" s="21">
        <f>IF(Q46&gt;$B$10,0,IF(Q46&lt;=$B$9,AE45*$J$16/Q46,AE45*$I$16/($B$9*$B$15+(Q46-$B$9)*$B$16)))</f>
        <v/>
      </c>
    </row>
    <row r="47" ht="15" customHeight="1" s="22">
      <c r="D47" s="33" t="n"/>
      <c r="E47" s="40" t="n"/>
      <c r="F47" s="35" t="n"/>
      <c r="G47" s="35" t="n"/>
      <c r="H47" s="35" t="n"/>
      <c r="Q47" s="21">
        <f>Q46+1</f>
        <v/>
      </c>
      <c r="R47" s="21">
        <f>MAX(Q47-$B$9,0)</f>
        <v/>
      </c>
      <c r="S47" s="21">
        <f>MIN(Q47,$B$9)</f>
        <v/>
      </c>
      <c r="T47" s="21">
        <f>IF(Q47&gt;$B$10,0,IF(Q47&lt;=$B$9,T46*$J$5/Q47,T46*$I$5/($B$9*$B$15+(Q47-$B$9)*$B$16)))</f>
        <v/>
      </c>
      <c r="U47" s="21">
        <f>IF(Q47&gt;$B$10,0,IF(Q47&lt;=$B$9,U46*$J$6/Q47,U46*$I$6/($B$9*$B$15+(Q47-$B$9)*$B$16)))</f>
        <v/>
      </c>
      <c r="V47" s="21">
        <f>IF(Q47&gt;$B$10,0,IF(Q47&lt;=$B$9,V46*$J$7/Q47,V46*$I$7/($B$9*$B$15+(Q47-$B$9)*$B$16)))</f>
        <v/>
      </c>
      <c r="W47" s="21">
        <f>IF(Q47&gt;$B$10,0,IF(Q47&lt;=$B$9,W46*$J$8/Q47,W46*$I$8/($B$9*$B$15+(Q47-$B$9)*$B$16)))</f>
        <v/>
      </c>
      <c r="X47" s="21">
        <f>IF(Q47&gt;$B$10,0,IF(Q47&lt;=$B$9,X46*$J$9/Q47,X46*$I$9/($B$9*$B$15+(Q47-$B$9)*$B$16)))</f>
        <v/>
      </c>
      <c r="Y47" s="21">
        <f>IF(Q47&gt;$B$10,0,IF(Q47&lt;=$B$9,Y46*$J$10/Q47,Y46*$I$10/($B$9*$B$15+(Q47-$B$9)*$B$16)))</f>
        <v/>
      </c>
      <c r="Z47" s="21">
        <f>IF(Q47&gt;$B$10,0,IF(Q47&lt;=$B$9,Z46*$J$11/Q47,Z46*$I$11/($B$9*$B$15+(Q47-$B$9)*$B$16)))</f>
        <v/>
      </c>
      <c r="AA47" s="21">
        <f>IF(Q47&gt;$B$10,0,IF(Q47&lt;=$B$9,AA46*$J$12/Q47,AA46*$I$12/($B$9*$B$15+(Q47-$B$9)*$B$16)))</f>
        <v/>
      </c>
      <c r="AB47" s="21">
        <f>IF(Q47&gt;$B$10,0,IF(Q47&lt;=$B$9,AB46*$J$13/Q47,AB46*$I$13/($B$9*$B$15+(Q47-$B$9)*$B$16)))</f>
        <v/>
      </c>
      <c r="AC47" s="21">
        <f>IF(Q47&gt;$B$10,0,IF(Q47&lt;=$B$9,AC46*$J$14/Q47,AC46*$I$14/($B$9*$B$15+(Q47-$B$9)*$B$16)))</f>
        <v/>
      </c>
      <c r="AD47" s="21">
        <f>IF(Q47&gt;$B$10,0,IF(Q47&lt;=$B$9,AD46*$J$15/Q47,AD46*$I$15/($B$9*$B$15+(Q47-$B$9)*$B$16)))</f>
        <v/>
      </c>
      <c r="AE47" s="21">
        <f>IF(Q47&gt;$B$10,0,IF(Q47&lt;=$B$9,AE46*$J$16/Q47,AE46*$I$16/($B$9*$B$15+(Q47-$B$9)*$B$16)))</f>
        <v/>
      </c>
    </row>
    <row r="48" ht="15" customHeight="1" s="22">
      <c r="D48" s="33" t="n"/>
      <c r="E48" s="40" t="n"/>
      <c r="F48" s="35" t="n"/>
      <c r="G48" s="35" t="n"/>
      <c r="H48" s="35" t="n"/>
      <c r="Q48" s="21">
        <f>Q47+1</f>
        <v/>
      </c>
      <c r="R48" s="21">
        <f>MAX(Q48-$B$9,0)</f>
        <v/>
      </c>
      <c r="S48" s="21">
        <f>MIN(Q48,$B$9)</f>
        <v/>
      </c>
      <c r="T48" s="21">
        <f>IF(Q48&gt;$B$10,0,IF(Q48&lt;=$B$9,T47*$J$5/Q48,T47*$I$5/($B$9*$B$15+(Q48-$B$9)*$B$16)))</f>
        <v/>
      </c>
      <c r="U48" s="21">
        <f>IF(Q48&gt;$B$10,0,IF(Q48&lt;=$B$9,U47*$J$6/Q48,U47*$I$6/($B$9*$B$15+(Q48-$B$9)*$B$16)))</f>
        <v/>
      </c>
      <c r="V48" s="21">
        <f>IF(Q48&gt;$B$10,0,IF(Q48&lt;=$B$9,V47*$J$7/Q48,V47*$I$7/($B$9*$B$15+(Q48-$B$9)*$B$16)))</f>
        <v/>
      </c>
      <c r="W48" s="21">
        <f>IF(Q48&gt;$B$10,0,IF(Q48&lt;=$B$9,W47*$J$8/Q48,W47*$I$8/($B$9*$B$15+(Q48-$B$9)*$B$16)))</f>
        <v/>
      </c>
      <c r="X48" s="21">
        <f>IF(Q48&gt;$B$10,0,IF(Q48&lt;=$B$9,X47*$J$9/Q48,X47*$I$9/($B$9*$B$15+(Q48-$B$9)*$B$16)))</f>
        <v/>
      </c>
      <c r="Y48" s="21">
        <f>IF(Q48&gt;$B$10,0,IF(Q48&lt;=$B$9,Y47*$J$10/Q48,Y47*$I$10/($B$9*$B$15+(Q48-$B$9)*$B$16)))</f>
        <v/>
      </c>
      <c r="Z48" s="21">
        <f>IF(Q48&gt;$B$10,0,IF(Q48&lt;=$B$9,Z47*$J$11/Q48,Z47*$I$11/($B$9*$B$15+(Q48-$B$9)*$B$16)))</f>
        <v/>
      </c>
      <c r="AA48" s="21">
        <f>IF(Q48&gt;$B$10,0,IF(Q48&lt;=$B$9,AA47*$J$12/Q48,AA47*$I$12/($B$9*$B$15+(Q48-$B$9)*$B$16)))</f>
        <v/>
      </c>
      <c r="AB48" s="21">
        <f>IF(Q48&gt;$B$10,0,IF(Q48&lt;=$B$9,AB47*$J$13/Q48,AB47*$I$13/($B$9*$B$15+(Q48-$B$9)*$B$16)))</f>
        <v/>
      </c>
      <c r="AC48" s="21">
        <f>IF(Q48&gt;$B$10,0,IF(Q48&lt;=$B$9,AC47*$J$14/Q48,AC47*$I$14/($B$9*$B$15+(Q48-$B$9)*$B$16)))</f>
        <v/>
      </c>
      <c r="AD48" s="21">
        <f>IF(Q48&gt;$B$10,0,IF(Q48&lt;=$B$9,AD47*$J$15/Q48,AD47*$I$15/($B$9*$B$15+(Q48-$B$9)*$B$16)))</f>
        <v/>
      </c>
      <c r="AE48" s="21">
        <f>IF(Q48&gt;$B$10,0,IF(Q48&lt;=$B$9,AE47*$J$16/Q48,AE47*$I$16/($B$9*$B$15+(Q48-$B$9)*$B$16)))</f>
        <v/>
      </c>
    </row>
    <row r="49" ht="15" customHeight="1" s="22">
      <c r="D49" s="33" t="n"/>
      <c r="E49" s="40" t="n"/>
      <c r="F49" s="35" t="n"/>
      <c r="G49" s="35" t="n"/>
      <c r="H49" s="35" t="n"/>
      <c r="Q49" s="21">
        <f>Q48+1</f>
        <v/>
      </c>
      <c r="R49" s="21">
        <f>MAX(Q49-$B$9,0)</f>
        <v/>
      </c>
      <c r="S49" s="21">
        <f>MIN(Q49,$B$9)</f>
        <v/>
      </c>
      <c r="T49" s="21">
        <f>IF(Q49&gt;$B$10,0,IF(Q49&lt;=$B$9,T48*$J$5/Q49,T48*$I$5/($B$9*$B$15+(Q49-$B$9)*$B$16)))</f>
        <v/>
      </c>
      <c r="U49" s="21">
        <f>IF(Q49&gt;$B$10,0,IF(Q49&lt;=$B$9,U48*$J$6/Q49,U48*$I$6/($B$9*$B$15+(Q49-$B$9)*$B$16)))</f>
        <v/>
      </c>
      <c r="V49" s="21">
        <f>IF(Q49&gt;$B$10,0,IF(Q49&lt;=$B$9,V48*$J$7/Q49,V48*$I$7/($B$9*$B$15+(Q49-$B$9)*$B$16)))</f>
        <v/>
      </c>
      <c r="W49" s="21">
        <f>IF(Q49&gt;$B$10,0,IF(Q49&lt;=$B$9,W48*$J$8/Q49,W48*$I$8/($B$9*$B$15+(Q49-$B$9)*$B$16)))</f>
        <v/>
      </c>
      <c r="X49" s="21">
        <f>IF(Q49&gt;$B$10,0,IF(Q49&lt;=$B$9,X48*$J$9/Q49,X48*$I$9/($B$9*$B$15+(Q49-$B$9)*$B$16)))</f>
        <v/>
      </c>
      <c r="Y49" s="21">
        <f>IF(Q49&gt;$B$10,0,IF(Q49&lt;=$B$9,Y48*$J$10/Q49,Y48*$I$10/($B$9*$B$15+(Q49-$B$9)*$B$16)))</f>
        <v/>
      </c>
      <c r="Z49" s="21">
        <f>IF(Q49&gt;$B$10,0,IF(Q49&lt;=$B$9,Z48*$J$11/Q49,Z48*$I$11/($B$9*$B$15+(Q49-$B$9)*$B$16)))</f>
        <v/>
      </c>
      <c r="AA49" s="21">
        <f>IF(Q49&gt;$B$10,0,IF(Q49&lt;=$B$9,AA48*$J$12/Q49,AA48*$I$12/($B$9*$B$15+(Q49-$B$9)*$B$16)))</f>
        <v/>
      </c>
      <c r="AB49" s="21">
        <f>IF(Q49&gt;$B$10,0,IF(Q49&lt;=$B$9,AB48*$J$13/Q49,AB48*$I$13/($B$9*$B$15+(Q49-$B$9)*$B$16)))</f>
        <v/>
      </c>
      <c r="AC49" s="21">
        <f>IF(Q49&gt;$B$10,0,IF(Q49&lt;=$B$9,AC48*$J$14/Q49,AC48*$I$14/($B$9*$B$15+(Q49-$B$9)*$B$16)))</f>
        <v/>
      </c>
      <c r="AD49" s="21">
        <f>IF(Q49&gt;$B$10,0,IF(Q49&lt;=$B$9,AD48*$J$15/Q49,AD48*$I$15/($B$9*$B$15+(Q49-$B$9)*$B$16)))</f>
        <v/>
      </c>
      <c r="AE49" s="21">
        <f>IF(Q49&gt;$B$10,0,IF(Q49&lt;=$B$9,AE48*$J$16/Q49,AE48*$I$16/($B$9*$B$15+(Q49-$B$9)*$B$16)))</f>
        <v/>
      </c>
    </row>
    <row r="50" ht="15" customHeight="1" s="22">
      <c r="D50" s="33" t="n"/>
      <c r="E50" s="40" t="n"/>
      <c r="F50" s="35" t="n"/>
      <c r="G50" s="35" t="n"/>
      <c r="H50" s="35" t="n"/>
      <c r="Q50" s="21">
        <f>Q49+1</f>
        <v/>
      </c>
      <c r="R50" s="21">
        <f>MAX(Q50-$B$9,0)</f>
        <v/>
      </c>
      <c r="S50" s="21">
        <f>MIN(Q50,$B$9)</f>
        <v/>
      </c>
      <c r="T50" s="21">
        <f>IF(Q50&gt;$B$10,0,IF(Q50&lt;=$B$9,T49*$J$5/Q50,T49*$I$5/($B$9*$B$15+(Q50-$B$9)*$B$16)))</f>
        <v/>
      </c>
      <c r="U50" s="21">
        <f>IF(Q50&gt;$B$10,0,IF(Q50&lt;=$B$9,U49*$J$6/Q50,U49*$I$6/($B$9*$B$15+(Q50-$B$9)*$B$16)))</f>
        <v/>
      </c>
      <c r="V50" s="21">
        <f>IF(Q50&gt;$B$10,0,IF(Q50&lt;=$B$9,V49*$J$7/Q50,V49*$I$7/($B$9*$B$15+(Q50-$B$9)*$B$16)))</f>
        <v/>
      </c>
      <c r="W50" s="21">
        <f>IF(Q50&gt;$B$10,0,IF(Q50&lt;=$B$9,W49*$J$8/Q50,W49*$I$8/($B$9*$B$15+(Q50-$B$9)*$B$16)))</f>
        <v/>
      </c>
      <c r="X50" s="21">
        <f>IF(Q50&gt;$B$10,0,IF(Q50&lt;=$B$9,X49*$J$9/Q50,X49*$I$9/($B$9*$B$15+(Q50-$B$9)*$B$16)))</f>
        <v/>
      </c>
      <c r="Y50" s="21">
        <f>IF(Q50&gt;$B$10,0,IF(Q50&lt;=$B$9,Y49*$J$10/Q50,Y49*$I$10/($B$9*$B$15+(Q50-$B$9)*$B$16)))</f>
        <v/>
      </c>
      <c r="Z50" s="21">
        <f>IF(Q50&gt;$B$10,0,IF(Q50&lt;=$B$9,Z49*$J$11/Q50,Z49*$I$11/($B$9*$B$15+(Q50-$B$9)*$B$16)))</f>
        <v/>
      </c>
      <c r="AA50" s="21">
        <f>IF(Q50&gt;$B$10,0,IF(Q50&lt;=$B$9,AA49*$J$12/Q50,AA49*$I$12/($B$9*$B$15+(Q50-$B$9)*$B$16)))</f>
        <v/>
      </c>
      <c r="AB50" s="21">
        <f>IF(Q50&gt;$B$10,0,IF(Q50&lt;=$B$9,AB49*$J$13/Q50,AB49*$I$13/($B$9*$B$15+(Q50-$B$9)*$B$16)))</f>
        <v/>
      </c>
      <c r="AC50" s="21">
        <f>IF(Q50&gt;$B$10,0,IF(Q50&lt;=$B$9,AC49*$J$14/Q50,AC49*$I$14/($B$9*$B$15+(Q50-$B$9)*$B$16)))</f>
        <v/>
      </c>
      <c r="AD50" s="21">
        <f>IF(Q50&gt;$B$10,0,IF(Q50&lt;=$B$9,AD49*$J$15/Q50,AD49*$I$15/($B$9*$B$15+(Q50-$B$9)*$B$16)))</f>
        <v/>
      </c>
      <c r="AE50" s="21">
        <f>IF(Q50&gt;$B$10,0,IF(Q50&lt;=$B$9,AE49*$J$16/Q50,AE49*$I$16/($B$9*$B$15+(Q50-$B$9)*$B$16)))</f>
        <v/>
      </c>
    </row>
    <row r="51" ht="15" customHeight="1" s="22">
      <c r="D51" s="33" t="n"/>
      <c r="E51" s="40" t="n"/>
      <c r="F51" s="35" t="n"/>
      <c r="G51" s="35" t="n"/>
      <c r="H51" s="35" t="n"/>
      <c r="Q51" s="21">
        <f>Q50+1</f>
        <v/>
      </c>
      <c r="R51" s="21">
        <f>MAX(Q51-$B$9,0)</f>
        <v/>
      </c>
      <c r="S51" s="21">
        <f>MIN(Q51,$B$9)</f>
        <v/>
      </c>
      <c r="T51" s="21">
        <f>IF(Q51&gt;$B$10,0,IF(Q51&lt;=$B$9,T50*$J$5/Q51,T50*$I$5/($B$9*$B$15+(Q51-$B$9)*$B$16)))</f>
        <v/>
      </c>
      <c r="U51" s="21">
        <f>IF(Q51&gt;$B$10,0,IF(Q51&lt;=$B$9,U50*$J$6/Q51,U50*$I$6/($B$9*$B$15+(Q51-$B$9)*$B$16)))</f>
        <v/>
      </c>
      <c r="V51" s="21">
        <f>IF(Q51&gt;$B$10,0,IF(Q51&lt;=$B$9,V50*$J$7/Q51,V50*$I$7/($B$9*$B$15+(Q51-$B$9)*$B$16)))</f>
        <v/>
      </c>
      <c r="W51" s="21">
        <f>IF(Q51&gt;$B$10,0,IF(Q51&lt;=$B$9,W50*$J$8/Q51,W50*$I$8/($B$9*$B$15+(Q51-$B$9)*$B$16)))</f>
        <v/>
      </c>
      <c r="X51" s="21">
        <f>IF(Q51&gt;$B$10,0,IF(Q51&lt;=$B$9,X50*$J$9/Q51,X50*$I$9/($B$9*$B$15+(Q51-$B$9)*$B$16)))</f>
        <v/>
      </c>
      <c r="Y51" s="21">
        <f>IF(Q51&gt;$B$10,0,IF(Q51&lt;=$B$9,Y50*$J$10/Q51,Y50*$I$10/($B$9*$B$15+(Q51-$B$9)*$B$16)))</f>
        <v/>
      </c>
      <c r="Z51" s="21">
        <f>IF(Q51&gt;$B$10,0,IF(Q51&lt;=$B$9,Z50*$J$11/Q51,Z50*$I$11/($B$9*$B$15+(Q51-$B$9)*$B$16)))</f>
        <v/>
      </c>
      <c r="AA51" s="21">
        <f>IF(Q51&gt;$B$10,0,IF(Q51&lt;=$B$9,AA50*$J$12/Q51,AA50*$I$12/($B$9*$B$15+(Q51-$B$9)*$B$16)))</f>
        <v/>
      </c>
      <c r="AB51" s="21">
        <f>IF(Q51&gt;$B$10,0,IF(Q51&lt;=$B$9,AB50*$J$13/Q51,AB50*$I$13/($B$9*$B$15+(Q51-$B$9)*$B$16)))</f>
        <v/>
      </c>
      <c r="AC51" s="21">
        <f>IF(Q51&gt;$B$10,0,IF(Q51&lt;=$B$9,AC50*$J$14/Q51,AC50*$I$14/($B$9*$B$15+(Q51-$B$9)*$B$16)))</f>
        <v/>
      </c>
      <c r="AD51" s="21">
        <f>IF(Q51&gt;$B$10,0,IF(Q51&lt;=$B$9,AD50*$J$15/Q51,AD50*$I$15/($B$9*$B$15+(Q51-$B$9)*$B$16)))</f>
        <v/>
      </c>
      <c r="AE51" s="21">
        <f>IF(Q51&gt;$B$10,0,IF(Q51&lt;=$B$9,AE50*$J$16/Q51,AE50*$I$16/($B$9*$B$15+(Q51-$B$9)*$B$16)))</f>
        <v/>
      </c>
    </row>
    <row r="52" ht="15" customHeight="1" s="22">
      <c r="D52" s="33" t="n"/>
      <c r="E52" s="40" t="n"/>
      <c r="F52" s="35" t="n"/>
      <c r="G52" s="35" t="n"/>
      <c r="H52" s="35" t="n"/>
      <c r="Q52" s="21">
        <f>Q51+1</f>
        <v/>
      </c>
      <c r="R52" s="21">
        <f>MAX(Q52-$B$9,0)</f>
        <v/>
      </c>
      <c r="S52" s="21">
        <f>MIN(Q52,$B$9)</f>
        <v/>
      </c>
      <c r="T52" s="21">
        <f>IF(Q52&gt;$B$10,0,IF(Q52&lt;=$B$9,T51*$J$5/Q52,T51*$I$5/($B$9*$B$15+(Q52-$B$9)*$B$16)))</f>
        <v/>
      </c>
      <c r="U52" s="21">
        <f>IF(Q52&gt;$B$10,0,IF(Q52&lt;=$B$9,U51*$J$6/Q52,U51*$I$6/($B$9*$B$15+(Q52-$B$9)*$B$16)))</f>
        <v/>
      </c>
      <c r="V52" s="21">
        <f>IF(Q52&gt;$B$10,0,IF(Q52&lt;=$B$9,V51*$J$7/Q52,V51*$I$7/($B$9*$B$15+(Q52-$B$9)*$B$16)))</f>
        <v/>
      </c>
      <c r="W52" s="21">
        <f>IF(Q52&gt;$B$10,0,IF(Q52&lt;=$B$9,W51*$J$8/Q52,W51*$I$8/($B$9*$B$15+(Q52-$B$9)*$B$16)))</f>
        <v/>
      </c>
      <c r="X52" s="21">
        <f>IF(Q52&gt;$B$10,0,IF(Q52&lt;=$B$9,X51*$J$9/Q52,X51*$I$9/($B$9*$B$15+(Q52-$B$9)*$B$16)))</f>
        <v/>
      </c>
      <c r="Y52" s="21">
        <f>IF(Q52&gt;$B$10,0,IF(Q52&lt;=$B$9,Y51*$J$10/Q52,Y51*$I$10/($B$9*$B$15+(Q52-$B$9)*$B$16)))</f>
        <v/>
      </c>
      <c r="Z52" s="21">
        <f>IF(Q52&gt;$B$10,0,IF(Q52&lt;=$B$9,Z51*$J$11/Q52,Z51*$I$11/($B$9*$B$15+(Q52-$B$9)*$B$16)))</f>
        <v/>
      </c>
      <c r="AA52" s="21">
        <f>IF(Q52&gt;$B$10,0,IF(Q52&lt;=$B$9,AA51*$J$12/Q52,AA51*$I$12/($B$9*$B$15+(Q52-$B$9)*$B$16)))</f>
        <v/>
      </c>
      <c r="AB52" s="21">
        <f>IF(Q52&gt;$B$10,0,IF(Q52&lt;=$B$9,AB51*$J$13/Q52,AB51*$I$13/($B$9*$B$15+(Q52-$B$9)*$B$16)))</f>
        <v/>
      </c>
      <c r="AC52" s="21">
        <f>IF(Q52&gt;$B$10,0,IF(Q52&lt;=$B$9,AC51*$J$14/Q52,AC51*$I$14/($B$9*$B$15+(Q52-$B$9)*$B$16)))</f>
        <v/>
      </c>
      <c r="AD52" s="21">
        <f>IF(Q52&gt;$B$10,0,IF(Q52&lt;=$B$9,AD51*$J$15/Q52,AD51*$I$15/($B$9*$B$15+(Q52-$B$9)*$B$16)))</f>
        <v/>
      </c>
      <c r="AE52" s="21">
        <f>IF(Q52&gt;$B$10,0,IF(Q52&lt;=$B$9,AE51*$J$16/Q52,AE51*$I$16/($B$9*$B$15+(Q52-$B$9)*$B$16)))</f>
        <v/>
      </c>
    </row>
    <row r="53" ht="15" customHeight="1" s="22">
      <c r="D53" s="33" t="n"/>
      <c r="E53" s="40" t="n"/>
      <c r="F53" s="35" t="n"/>
      <c r="G53" s="35" t="n"/>
      <c r="H53" s="35" t="n"/>
      <c r="Q53" s="21">
        <f>Q52+1</f>
        <v/>
      </c>
      <c r="R53" s="21">
        <f>MAX(Q53-$B$9,0)</f>
        <v/>
      </c>
      <c r="S53" s="21">
        <f>MIN(Q53,$B$9)</f>
        <v/>
      </c>
      <c r="T53" s="21">
        <f>IF(Q53&gt;$B$10,0,IF(Q53&lt;=$B$9,T52*$J$5/Q53,T52*$I$5/($B$9*$B$15+(Q53-$B$9)*$B$16)))</f>
        <v/>
      </c>
      <c r="U53" s="21">
        <f>IF(Q53&gt;$B$10,0,IF(Q53&lt;=$B$9,U52*$J$6/Q53,U52*$I$6/($B$9*$B$15+(Q53-$B$9)*$B$16)))</f>
        <v/>
      </c>
      <c r="V53" s="21">
        <f>IF(Q53&gt;$B$10,0,IF(Q53&lt;=$B$9,V52*$J$7/Q53,V52*$I$7/($B$9*$B$15+(Q53-$B$9)*$B$16)))</f>
        <v/>
      </c>
      <c r="W53" s="21">
        <f>IF(Q53&gt;$B$10,0,IF(Q53&lt;=$B$9,W52*$J$8/Q53,W52*$I$8/($B$9*$B$15+(Q53-$B$9)*$B$16)))</f>
        <v/>
      </c>
      <c r="X53" s="21">
        <f>IF(Q53&gt;$B$10,0,IF(Q53&lt;=$B$9,X52*$J$9/Q53,X52*$I$9/($B$9*$B$15+(Q53-$B$9)*$B$16)))</f>
        <v/>
      </c>
      <c r="Y53" s="21">
        <f>IF(Q53&gt;$B$10,0,IF(Q53&lt;=$B$9,Y52*$J$10/Q53,Y52*$I$10/($B$9*$B$15+(Q53-$B$9)*$B$16)))</f>
        <v/>
      </c>
      <c r="Z53" s="21">
        <f>IF(Q53&gt;$B$10,0,IF(Q53&lt;=$B$9,Z52*$J$11/Q53,Z52*$I$11/($B$9*$B$15+(Q53-$B$9)*$B$16)))</f>
        <v/>
      </c>
      <c r="AA53" s="21">
        <f>IF(Q53&gt;$B$10,0,IF(Q53&lt;=$B$9,AA52*$J$12/Q53,AA52*$I$12/($B$9*$B$15+(Q53-$B$9)*$B$16)))</f>
        <v/>
      </c>
      <c r="AB53" s="21">
        <f>IF(Q53&gt;$B$10,0,IF(Q53&lt;=$B$9,AB52*$J$13/Q53,AB52*$I$13/($B$9*$B$15+(Q53-$B$9)*$B$16)))</f>
        <v/>
      </c>
      <c r="AC53" s="21">
        <f>IF(Q53&gt;$B$10,0,IF(Q53&lt;=$B$9,AC52*$J$14/Q53,AC52*$I$14/($B$9*$B$15+(Q53-$B$9)*$B$16)))</f>
        <v/>
      </c>
      <c r="AD53" s="21">
        <f>IF(Q53&gt;$B$10,0,IF(Q53&lt;=$B$9,AD52*$J$15/Q53,AD52*$I$15/($B$9*$B$15+(Q53-$B$9)*$B$16)))</f>
        <v/>
      </c>
      <c r="AE53" s="21">
        <f>IF(Q53&gt;$B$10,0,IF(Q53&lt;=$B$9,AE52*$J$16/Q53,AE52*$I$16/($B$9*$B$15+(Q53-$B$9)*$B$16)))</f>
        <v/>
      </c>
    </row>
    <row r="54" ht="15" customHeight="1" s="22">
      <c r="D54" s="33" t="n"/>
      <c r="E54" s="40" t="n"/>
      <c r="F54" s="35" t="n"/>
      <c r="G54" s="35" t="n"/>
      <c r="H54" s="35" t="n"/>
      <c r="Q54" s="21">
        <f>Q53+1</f>
        <v/>
      </c>
      <c r="R54" s="21">
        <f>MAX(Q54-$B$9,0)</f>
        <v/>
      </c>
      <c r="S54" s="21">
        <f>MIN(Q54,$B$9)</f>
        <v/>
      </c>
      <c r="T54" s="21">
        <f>IF(Q54&gt;$B$10,0,IF(Q54&lt;=$B$9,T53*$J$5/Q54,T53*$I$5/($B$9*$B$15+(Q54-$B$9)*$B$16)))</f>
        <v/>
      </c>
      <c r="U54" s="21">
        <f>IF(Q54&gt;$B$10,0,IF(Q54&lt;=$B$9,U53*$J$6/Q54,U53*$I$6/($B$9*$B$15+(Q54-$B$9)*$B$16)))</f>
        <v/>
      </c>
      <c r="V54" s="21">
        <f>IF(Q54&gt;$B$10,0,IF(Q54&lt;=$B$9,V53*$J$7/Q54,V53*$I$7/($B$9*$B$15+(Q54-$B$9)*$B$16)))</f>
        <v/>
      </c>
      <c r="W54" s="21">
        <f>IF(Q54&gt;$B$10,0,IF(Q54&lt;=$B$9,W53*$J$8/Q54,W53*$I$8/($B$9*$B$15+(Q54-$B$9)*$B$16)))</f>
        <v/>
      </c>
      <c r="X54" s="21">
        <f>IF(Q54&gt;$B$10,0,IF(Q54&lt;=$B$9,X53*$J$9/Q54,X53*$I$9/($B$9*$B$15+(Q54-$B$9)*$B$16)))</f>
        <v/>
      </c>
      <c r="Y54" s="21">
        <f>IF(Q54&gt;$B$10,0,IF(Q54&lt;=$B$9,Y53*$J$10/Q54,Y53*$I$10/($B$9*$B$15+(Q54-$B$9)*$B$16)))</f>
        <v/>
      </c>
      <c r="Z54" s="21">
        <f>IF(Q54&gt;$B$10,0,IF(Q54&lt;=$B$9,Z53*$J$11/Q54,Z53*$I$11/($B$9*$B$15+(Q54-$B$9)*$B$16)))</f>
        <v/>
      </c>
      <c r="AA54" s="21">
        <f>IF(Q54&gt;$B$10,0,IF(Q54&lt;=$B$9,AA53*$J$12/Q54,AA53*$I$12/($B$9*$B$15+(Q54-$B$9)*$B$16)))</f>
        <v/>
      </c>
      <c r="AB54" s="21">
        <f>IF(Q54&gt;$B$10,0,IF(Q54&lt;=$B$9,AB53*$J$13/Q54,AB53*$I$13/($B$9*$B$15+(Q54-$B$9)*$B$16)))</f>
        <v/>
      </c>
      <c r="AC54" s="21">
        <f>IF(Q54&gt;$B$10,0,IF(Q54&lt;=$B$9,AC53*$J$14/Q54,AC53*$I$14/($B$9*$B$15+(Q54-$B$9)*$B$16)))</f>
        <v/>
      </c>
      <c r="AD54" s="21">
        <f>IF(Q54&gt;$B$10,0,IF(Q54&lt;=$B$9,AD53*$J$15/Q54,AD53*$I$15/($B$9*$B$15+(Q54-$B$9)*$B$16)))</f>
        <v/>
      </c>
      <c r="AE54" s="21">
        <f>IF(Q54&gt;$B$10,0,IF(Q54&lt;=$B$9,AE53*$J$16/Q54,AE53*$I$16/($B$9*$B$15+(Q54-$B$9)*$B$16)))</f>
        <v/>
      </c>
    </row>
    <row r="55" ht="15" customHeight="1" s="22">
      <c r="D55" s="33" t="n"/>
      <c r="E55" s="40" t="n"/>
      <c r="F55" s="35" t="n"/>
      <c r="G55" s="35" t="n"/>
      <c r="H55" s="35" t="n"/>
      <c r="Q55" s="21">
        <f>Q54+1</f>
        <v/>
      </c>
      <c r="R55" s="21">
        <f>MAX(Q55-$B$9,0)</f>
        <v/>
      </c>
      <c r="S55" s="21">
        <f>MIN(Q55,$B$9)</f>
        <v/>
      </c>
      <c r="T55" s="21">
        <f>IF(Q55&gt;$B$10,0,IF(Q55&lt;=$B$9,T54*$J$5/Q55,T54*$I$5/($B$9*$B$15+(Q55-$B$9)*$B$16)))</f>
        <v/>
      </c>
      <c r="U55" s="21">
        <f>IF(Q55&gt;$B$10,0,IF(Q55&lt;=$B$9,U54*$J$6/Q55,U54*$I$6/($B$9*$B$15+(Q55-$B$9)*$B$16)))</f>
        <v/>
      </c>
      <c r="V55" s="21">
        <f>IF(Q55&gt;$B$10,0,IF(Q55&lt;=$B$9,V54*$J$7/Q55,V54*$I$7/($B$9*$B$15+(Q55-$B$9)*$B$16)))</f>
        <v/>
      </c>
      <c r="W55" s="21">
        <f>IF(Q55&gt;$B$10,0,IF(Q55&lt;=$B$9,W54*$J$8/Q55,W54*$I$8/($B$9*$B$15+(Q55-$B$9)*$B$16)))</f>
        <v/>
      </c>
      <c r="X55" s="21">
        <f>IF(Q55&gt;$B$10,0,IF(Q55&lt;=$B$9,X54*$J$9/Q55,X54*$I$9/($B$9*$B$15+(Q55-$B$9)*$B$16)))</f>
        <v/>
      </c>
      <c r="Y55" s="21">
        <f>IF(Q55&gt;$B$10,0,IF(Q55&lt;=$B$9,Y54*$J$10/Q55,Y54*$I$10/($B$9*$B$15+(Q55-$B$9)*$B$16)))</f>
        <v/>
      </c>
      <c r="Z55" s="21">
        <f>IF(Q55&gt;$B$10,0,IF(Q55&lt;=$B$9,Z54*$J$11/Q55,Z54*$I$11/($B$9*$B$15+(Q55-$B$9)*$B$16)))</f>
        <v/>
      </c>
      <c r="AA55" s="21">
        <f>IF(Q55&gt;$B$10,0,IF(Q55&lt;=$B$9,AA54*$J$12/Q55,AA54*$I$12/($B$9*$B$15+(Q55-$B$9)*$B$16)))</f>
        <v/>
      </c>
      <c r="AB55" s="21">
        <f>IF(Q55&gt;$B$10,0,IF(Q55&lt;=$B$9,AB54*$J$13/Q55,AB54*$I$13/($B$9*$B$15+(Q55-$B$9)*$B$16)))</f>
        <v/>
      </c>
      <c r="AC55" s="21">
        <f>IF(Q55&gt;$B$10,0,IF(Q55&lt;=$B$9,AC54*$J$14/Q55,AC54*$I$14/($B$9*$B$15+(Q55-$B$9)*$B$16)))</f>
        <v/>
      </c>
      <c r="AD55" s="21">
        <f>IF(Q55&gt;$B$10,0,IF(Q55&lt;=$B$9,AD54*$J$15/Q55,AD54*$I$15/($B$9*$B$15+(Q55-$B$9)*$B$16)))</f>
        <v/>
      </c>
      <c r="AE55" s="21">
        <f>IF(Q55&gt;$B$10,0,IF(Q55&lt;=$B$9,AE54*$J$16/Q55,AE54*$I$16/($B$9*$B$15+(Q55-$B$9)*$B$16)))</f>
        <v/>
      </c>
    </row>
    <row r="56" ht="15" customHeight="1" s="22">
      <c r="D56" s="33" t="n"/>
      <c r="E56" s="40" t="n"/>
      <c r="F56" s="35" t="n"/>
      <c r="G56" s="35" t="n"/>
      <c r="H56" s="35" t="n"/>
      <c r="Q56" s="21">
        <f>Q55+1</f>
        <v/>
      </c>
      <c r="R56" s="21">
        <f>MAX(Q56-$B$9,0)</f>
        <v/>
      </c>
      <c r="S56" s="21">
        <f>MIN(Q56,$B$9)</f>
        <v/>
      </c>
      <c r="T56" s="21">
        <f>IF(Q56&gt;$B$10,0,IF(Q56&lt;=$B$9,T55*$J$5/Q56,T55*$I$5/($B$9*$B$15+(Q56-$B$9)*$B$16)))</f>
        <v/>
      </c>
      <c r="U56" s="21">
        <f>IF(Q56&gt;$B$10,0,IF(Q56&lt;=$B$9,U55*$J$6/Q56,U55*$I$6/($B$9*$B$15+(Q56-$B$9)*$B$16)))</f>
        <v/>
      </c>
      <c r="V56" s="21">
        <f>IF(Q56&gt;$B$10,0,IF(Q56&lt;=$B$9,V55*$J$7/Q56,V55*$I$7/($B$9*$B$15+(Q56-$B$9)*$B$16)))</f>
        <v/>
      </c>
      <c r="W56" s="21">
        <f>IF(Q56&gt;$B$10,0,IF(Q56&lt;=$B$9,W55*$J$8/Q56,W55*$I$8/($B$9*$B$15+(Q56-$B$9)*$B$16)))</f>
        <v/>
      </c>
      <c r="X56" s="21">
        <f>IF(Q56&gt;$B$10,0,IF(Q56&lt;=$B$9,X55*$J$9/Q56,X55*$I$9/($B$9*$B$15+(Q56-$B$9)*$B$16)))</f>
        <v/>
      </c>
      <c r="Y56" s="21">
        <f>IF(Q56&gt;$B$10,0,IF(Q56&lt;=$B$9,Y55*$J$10/Q56,Y55*$I$10/($B$9*$B$15+(Q56-$B$9)*$B$16)))</f>
        <v/>
      </c>
      <c r="Z56" s="21">
        <f>IF(Q56&gt;$B$10,0,IF(Q56&lt;=$B$9,Z55*$J$11/Q56,Z55*$I$11/($B$9*$B$15+(Q56-$B$9)*$B$16)))</f>
        <v/>
      </c>
      <c r="AA56" s="21">
        <f>IF(Q56&gt;$B$10,0,IF(Q56&lt;=$B$9,AA55*$J$12/Q56,AA55*$I$12/($B$9*$B$15+(Q56-$B$9)*$B$16)))</f>
        <v/>
      </c>
      <c r="AB56" s="21">
        <f>IF(Q56&gt;$B$10,0,IF(Q56&lt;=$B$9,AB55*$J$13/Q56,AB55*$I$13/($B$9*$B$15+(Q56-$B$9)*$B$16)))</f>
        <v/>
      </c>
      <c r="AC56" s="21">
        <f>IF(Q56&gt;$B$10,0,IF(Q56&lt;=$B$9,AC55*$J$14/Q56,AC55*$I$14/($B$9*$B$15+(Q56-$B$9)*$B$16)))</f>
        <v/>
      </c>
      <c r="AD56" s="21">
        <f>IF(Q56&gt;$B$10,0,IF(Q56&lt;=$B$9,AD55*$J$15/Q56,AD55*$I$15/($B$9*$B$15+(Q56-$B$9)*$B$16)))</f>
        <v/>
      </c>
      <c r="AE56" s="21">
        <f>IF(Q56&gt;$B$10,0,IF(Q56&lt;=$B$9,AE55*$J$16/Q56,AE55*$I$16/($B$9*$B$15+(Q56-$B$9)*$B$16)))</f>
        <v/>
      </c>
    </row>
    <row r="57" ht="15" customHeight="1" s="22">
      <c r="D57" s="33" t="n"/>
      <c r="E57" s="40" t="n"/>
      <c r="F57" s="35" t="n"/>
      <c r="G57" s="35" t="n"/>
      <c r="H57" s="35" t="n"/>
      <c r="Q57" s="21">
        <f>Q56+1</f>
        <v/>
      </c>
      <c r="R57" s="21">
        <f>MAX(Q57-$B$9,0)</f>
        <v/>
      </c>
      <c r="S57" s="21">
        <f>MIN(Q57,$B$9)</f>
        <v/>
      </c>
      <c r="T57" s="21">
        <f>IF(Q57&gt;$B$10,0,IF(Q57&lt;=$B$9,T56*$J$5/Q57,T56*$I$5/($B$9*$B$15+(Q57-$B$9)*$B$16)))</f>
        <v/>
      </c>
      <c r="U57" s="21">
        <f>IF(Q57&gt;$B$10,0,IF(Q57&lt;=$B$9,U56*$J$6/Q57,U56*$I$6/($B$9*$B$15+(Q57-$B$9)*$B$16)))</f>
        <v/>
      </c>
      <c r="V57" s="21">
        <f>IF(Q57&gt;$B$10,0,IF(Q57&lt;=$B$9,V56*$J$7/Q57,V56*$I$7/($B$9*$B$15+(Q57-$B$9)*$B$16)))</f>
        <v/>
      </c>
      <c r="W57" s="21">
        <f>IF(Q57&gt;$B$10,0,IF(Q57&lt;=$B$9,W56*$J$8/Q57,W56*$I$8/($B$9*$B$15+(Q57-$B$9)*$B$16)))</f>
        <v/>
      </c>
      <c r="X57" s="21">
        <f>IF(Q57&gt;$B$10,0,IF(Q57&lt;=$B$9,X56*$J$9/Q57,X56*$I$9/($B$9*$B$15+(Q57-$B$9)*$B$16)))</f>
        <v/>
      </c>
      <c r="Y57" s="21">
        <f>IF(Q57&gt;$B$10,0,IF(Q57&lt;=$B$9,Y56*$J$10/Q57,Y56*$I$10/($B$9*$B$15+(Q57-$B$9)*$B$16)))</f>
        <v/>
      </c>
      <c r="Z57" s="21">
        <f>IF(Q57&gt;$B$10,0,IF(Q57&lt;=$B$9,Z56*$J$11/Q57,Z56*$I$11/($B$9*$B$15+(Q57-$B$9)*$B$16)))</f>
        <v/>
      </c>
      <c r="AA57" s="21">
        <f>IF(Q57&gt;$B$10,0,IF(Q57&lt;=$B$9,AA56*$J$12/Q57,AA56*$I$12/($B$9*$B$15+(Q57-$B$9)*$B$16)))</f>
        <v/>
      </c>
      <c r="AB57" s="21">
        <f>IF(Q57&gt;$B$10,0,IF(Q57&lt;=$B$9,AB56*$J$13/Q57,AB56*$I$13/($B$9*$B$15+(Q57-$B$9)*$B$16)))</f>
        <v/>
      </c>
      <c r="AC57" s="21">
        <f>IF(Q57&gt;$B$10,0,IF(Q57&lt;=$B$9,AC56*$J$14/Q57,AC56*$I$14/($B$9*$B$15+(Q57-$B$9)*$B$16)))</f>
        <v/>
      </c>
      <c r="AD57" s="21">
        <f>IF(Q57&gt;$B$10,0,IF(Q57&lt;=$B$9,AD56*$J$15/Q57,AD56*$I$15/($B$9*$B$15+(Q57-$B$9)*$B$16)))</f>
        <v/>
      </c>
      <c r="AE57" s="21">
        <f>IF(Q57&gt;$B$10,0,IF(Q57&lt;=$B$9,AE56*$J$16/Q57,AE56*$I$16/($B$9*$B$15+(Q57-$B$9)*$B$16)))</f>
        <v/>
      </c>
    </row>
    <row r="58" ht="15" customHeight="1" s="22">
      <c r="D58" s="33" t="n"/>
      <c r="E58" s="40" t="n"/>
      <c r="F58" s="35" t="n"/>
      <c r="G58" s="35" t="n"/>
      <c r="H58" s="35" t="n"/>
      <c r="Q58" s="21">
        <f>Q57+1</f>
        <v/>
      </c>
      <c r="R58" s="21">
        <f>MAX(Q58-$B$9,0)</f>
        <v/>
      </c>
      <c r="S58" s="21">
        <f>MIN(Q58,$B$9)</f>
        <v/>
      </c>
      <c r="T58" s="21">
        <f>IF(Q58&gt;$B$10,0,IF(Q58&lt;=$B$9,T57*$J$5/Q58,T57*$I$5/($B$9*$B$15+(Q58-$B$9)*$B$16)))</f>
        <v/>
      </c>
      <c r="U58" s="21">
        <f>IF(Q58&gt;$B$10,0,IF(Q58&lt;=$B$9,U57*$J$6/Q58,U57*$I$6/($B$9*$B$15+(Q58-$B$9)*$B$16)))</f>
        <v/>
      </c>
      <c r="V58" s="21">
        <f>IF(Q58&gt;$B$10,0,IF(Q58&lt;=$B$9,V57*$J$7/Q58,V57*$I$7/($B$9*$B$15+(Q58-$B$9)*$B$16)))</f>
        <v/>
      </c>
      <c r="W58" s="21">
        <f>IF(Q58&gt;$B$10,0,IF(Q58&lt;=$B$9,W57*$J$8/Q58,W57*$I$8/($B$9*$B$15+(Q58-$B$9)*$B$16)))</f>
        <v/>
      </c>
      <c r="X58" s="21">
        <f>IF(Q58&gt;$B$10,0,IF(Q58&lt;=$B$9,X57*$J$9/Q58,X57*$I$9/($B$9*$B$15+(Q58-$B$9)*$B$16)))</f>
        <v/>
      </c>
      <c r="Y58" s="21">
        <f>IF(Q58&gt;$B$10,0,IF(Q58&lt;=$B$9,Y57*$J$10/Q58,Y57*$I$10/($B$9*$B$15+(Q58-$B$9)*$B$16)))</f>
        <v/>
      </c>
      <c r="Z58" s="21">
        <f>IF(Q58&gt;$B$10,0,IF(Q58&lt;=$B$9,Z57*$J$11/Q58,Z57*$I$11/($B$9*$B$15+(Q58-$B$9)*$B$16)))</f>
        <v/>
      </c>
      <c r="AA58" s="21">
        <f>IF(Q58&gt;$B$10,0,IF(Q58&lt;=$B$9,AA57*$J$12/Q58,AA57*$I$12/($B$9*$B$15+(Q58-$B$9)*$B$16)))</f>
        <v/>
      </c>
      <c r="AB58" s="21">
        <f>IF(Q58&gt;$B$10,0,IF(Q58&lt;=$B$9,AB57*$J$13/Q58,AB57*$I$13/($B$9*$B$15+(Q58-$B$9)*$B$16)))</f>
        <v/>
      </c>
      <c r="AC58" s="21">
        <f>IF(Q58&gt;$B$10,0,IF(Q58&lt;=$B$9,AC57*$J$14/Q58,AC57*$I$14/($B$9*$B$15+(Q58-$B$9)*$B$16)))</f>
        <v/>
      </c>
      <c r="AD58" s="21">
        <f>IF(Q58&gt;$B$10,0,IF(Q58&lt;=$B$9,AD57*$J$15/Q58,AD57*$I$15/($B$9*$B$15+(Q58-$B$9)*$B$16)))</f>
        <v/>
      </c>
      <c r="AE58" s="21">
        <f>IF(Q58&gt;$B$10,0,IF(Q58&lt;=$B$9,AE57*$J$16/Q58,AE57*$I$16/($B$9*$B$15+(Q58-$B$9)*$B$16)))</f>
        <v/>
      </c>
    </row>
    <row r="59" ht="15" customHeight="1" s="22">
      <c r="D59" s="33" t="n"/>
      <c r="E59" s="40" t="n"/>
      <c r="F59" s="35" t="n"/>
      <c r="G59" s="35" t="n"/>
      <c r="H59" s="35" t="n"/>
      <c r="Q59" s="21">
        <f>Q58+1</f>
        <v/>
      </c>
      <c r="R59" s="21">
        <f>MAX(Q59-$B$9,0)</f>
        <v/>
      </c>
      <c r="S59" s="21">
        <f>MIN(Q59,$B$9)</f>
        <v/>
      </c>
      <c r="T59" s="21">
        <f>IF(Q59&gt;$B$10,0,IF(Q59&lt;=$B$9,T58*$J$5/Q59,T58*$I$5/($B$9*$B$15+(Q59-$B$9)*$B$16)))</f>
        <v/>
      </c>
      <c r="U59" s="21">
        <f>IF(Q59&gt;$B$10,0,IF(Q59&lt;=$B$9,U58*$J$6/Q59,U58*$I$6/($B$9*$B$15+(Q59-$B$9)*$B$16)))</f>
        <v/>
      </c>
      <c r="V59" s="21">
        <f>IF(Q59&gt;$B$10,0,IF(Q59&lt;=$B$9,V58*$J$7/Q59,V58*$I$7/($B$9*$B$15+(Q59-$B$9)*$B$16)))</f>
        <v/>
      </c>
      <c r="W59" s="21">
        <f>IF(Q59&gt;$B$10,0,IF(Q59&lt;=$B$9,W58*$J$8/Q59,W58*$I$8/($B$9*$B$15+(Q59-$B$9)*$B$16)))</f>
        <v/>
      </c>
      <c r="X59" s="21">
        <f>IF(Q59&gt;$B$10,0,IF(Q59&lt;=$B$9,X58*$J$9/Q59,X58*$I$9/($B$9*$B$15+(Q59-$B$9)*$B$16)))</f>
        <v/>
      </c>
      <c r="Y59" s="21">
        <f>IF(Q59&gt;$B$10,0,IF(Q59&lt;=$B$9,Y58*$J$10/Q59,Y58*$I$10/($B$9*$B$15+(Q59-$B$9)*$B$16)))</f>
        <v/>
      </c>
      <c r="Z59" s="21">
        <f>IF(Q59&gt;$B$10,0,IF(Q59&lt;=$B$9,Z58*$J$11/Q59,Z58*$I$11/($B$9*$B$15+(Q59-$B$9)*$B$16)))</f>
        <v/>
      </c>
      <c r="AA59" s="21">
        <f>IF(Q59&gt;$B$10,0,IF(Q59&lt;=$B$9,AA58*$J$12/Q59,AA58*$I$12/($B$9*$B$15+(Q59-$B$9)*$B$16)))</f>
        <v/>
      </c>
      <c r="AB59" s="21">
        <f>IF(Q59&gt;$B$10,0,IF(Q59&lt;=$B$9,AB58*$J$13/Q59,AB58*$I$13/($B$9*$B$15+(Q59-$B$9)*$B$16)))</f>
        <v/>
      </c>
      <c r="AC59" s="21">
        <f>IF(Q59&gt;$B$10,0,IF(Q59&lt;=$B$9,AC58*$J$14/Q59,AC58*$I$14/($B$9*$B$15+(Q59-$B$9)*$B$16)))</f>
        <v/>
      </c>
      <c r="AD59" s="21">
        <f>IF(Q59&gt;$B$10,0,IF(Q59&lt;=$B$9,AD58*$J$15/Q59,AD58*$I$15/($B$9*$B$15+(Q59-$B$9)*$B$16)))</f>
        <v/>
      </c>
      <c r="AE59" s="21">
        <f>IF(Q59&gt;$B$10,0,IF(Q59&lt;=$B$9,AE58*$J$16/Q59,AE58*$I$16/($B$9*$B$15+(Q59-$B$9)*$B$16)))</f>
        <v/>
      </c>
    </row>
    <row r="60" ht="15" customHeight="1" s="22">
      <c r="D60" s="33" t="n"/>
      <c r="E60" s="40" t="n"/>
      <c r="F60" s="35" t="n"/>
      <c r="G60" s="35" t="n"/>
      <c r="H60" s="35" t="n"/>
      <c r="Q60" s="21">
        <f>Q59+1</f>
        <v/>
      </c>
      <c r="R60" s="21">
        <f>MAX(Q60-$B$9,0)</f>
        <v/>
      </c>
      <c r="S60" s="21">
        <f>MIN(Q60,$B$9)</f>
        <v/>
      </c>
      <c r="T60" s="21">
        <f>IF(Q60&gt;$B$10,0,IF(Q60&lt;=$B$9,T59*$J$5/Q60,T59*$I$5/($B$9*$B$15+(Q60-$B$9)*$B$16)))</f>
        <v/>
      </c>
      <c r="U60" s="21">
        <f>IF(Q60&gt;$B$10,0,IF(Q60&lt;=$B$9,U59*$J$6/Q60,U59*$I$6/($B$9*$B$15+(Q60-$B$9)*$B$16)))</f>
        <v/>
      </c>
      <c r="V60" s="21">
        <f>IF(Q60&gt;$B$10,0,IF(Q60&lt;=$B$9,V59*$J$7/Q60,V59*$I$7/($B$9*$B$15+(Q60-$B$9)*$B$16)))</f>
        <v/>
      </c>
      <c r="W60" s="21">
        <f>IF(Q60&gt;$B$10,0,IF(Q60&lt;=$B$9,W59*$J$8/Q60,W59*$I$8/($B$9*$B$15+(Q60-$B$9)*$B$16)))</f>
        <v/>
      </c>
      <c r="X60" s="21">
        <f>IF(Q60&gt;$B$10,0,IF(Q60&lt;=$B$9,X59*$J$9/Q60,X59*$I$9/($B$9*$B$15+(Q60-$B$9)*$B$16)))</f>
        <v/>
      </c>
      <c r="Y60" s="21">
        <f>IF(Q60&gt;$B$10,0,IF(Q60&lt;=$B$9,Y59*$J$10/Q60,Y59*$I$10/($B$9*$B$15+(Q60-$B$9)*$B$16)))</f>
        <v/>
      </c>
      <c r="Z60" s="21">
        <f>IF(Q60&gt;$B$10,0,IF(Q60&lt;=$B$9,Z59*$J$11/Q60,Z59*$I$11/($B$9*$B$15+(Q60-$B$9)*$B$16)))</f>
        <v/>
      </c>
      <c r="AA60" s="21">
        <f>IF(Q60&gt;$B$10,0,IF(Q60&lt;=$B$9,AA59*$J$12/Q60,AA59*$I$12/($B$9*$B$15+(Q60-$B$9)*$B$16)))</f>
        <v/>
      </c>
      <c r="AB60" s="21">
        <f>IF(Q60&gt;$B$10,0,IF(Q60&lt;=$B$9,AB59*$J$13/Q60,AB59*$I$13/($B$9*$B$15+(Q60-$B$9)*$B$16)))</f>
        <v/>
      </c>
      <c r="AC60" s="21">
        <f>IF(Q60&gt;$B$10,0,IF(Q60&lt;=$B$9,AC59*$J$14/Q60,AC59*$I$14/($B$9*$B$15+(Q60-$B$9)*$B$16)))</f>
        <v/>
      </c>
      <c r="AD60" s="21">
        <f>IF(Q60&gt;$B$10,0,IF(Q60&lt;=$B$9,AD59*$J$15/Q60,AD59*$I$15/($B$9*$B$15+(Q60-$B$9)*$B$16)))</f>
        <v/>
      </c>
      <c r="AE60" s="21">
        <f>IF(Q60&gt;$B$10,0,IF(Q60&lt;=$B$9,AE59*$J$16/Q60,AE59*$I$16/($B$9*$B$15+(Q60-$B$9)*$B$16)))</f>
        <v/>
      </c>
    </row>
    <row r="61" ht="15" customHeight="1" s="22">
      <c r="D61" s="33" t="n"/>
      <c r="E61" s="40" t="n"/>
      <c r="F61" s="35" t="n"/>
      <c r="G61" s="35" t="n"/>
      <c r="H61" s="35" t="n"/>
      <c r="Q61" s="21">
        <f>Q60+1</f>
        <v/>
      </c>
      <c r="R61" s="21">
        <f>MAX(Q61-$B$9,0)</f>
        <v/>
      </c>
      <c r="S61" s="21">
        <f>MIN(Q61,$B$9)</f>
        <v/>
      </c>
      <c r="T61" s="21">
        <f>IF(Q61&gt;$B$10,0,IF(Q61&lt;=$B$9,T60*$J$5/Q61,T60*$I$5/($B$9*$B$15+(Q61-$B$9)*$B$16)))</f>
        <v/>
      </c>
      <c r="U61" s="21">
        <f>IF(Q61&gt;$B$10,0,IF(Q61&lt;=$B$9,U60*$J$6/Q61,U60*$I$6/($B$9*$B$15+(Q61-$B$9)*$B$16)))</f>
        <v/>
      </c>
      <c r="V61" s="21">
        <f>IF(Q61&gt;$B$10,0,IF(Q61&lt;=$B$9,V60*$J$7/Q61,V60*$I$7/($B$9*$B$15+(Q61-$B$9)*$B$16)))</f>
        <v/>
      </c>
      <c r="W61" s="21">
        <f>IF(Q61&gt;$B$10,0,IF(Q61&lt;=$B$9,W60*$J$8/Q61,W60*$I$8/($B$9*$B$15+(Q61-$B$9)*$B$16)))</f>
        <v/>
      </c>
      <c r="X61" s="21">
        <f>IF(Q61&gt;$B$10,0,IF(Q61&lt;=$B$9,X60*$J$9/Q61,X60*$I$9/($B$9*$B$15+(Q61-$B$9)*$B$16)))</f>
        <v/>
      </c>
      <c r="Y61" s="21">
        <f>IF(Q61&gt;$B$10,0,IF(Q61&lt;=$B$9,Y60*$J$10/Q61,Y60*$I$10/($B$9*$B$15+(Q61-$B$9)*$B$16)))</f>
        <v/>
      </c>
      <c r="Z61" s="21">
        <f>IF(Q61&gt;$B$10,0,IF(Q61&lt;=$B$9,Z60*$J$11/Q61,Z60*$I$11/($B$9*$B$15+(Q61-$B$9)*$B$16)))</f>
        <v/>
      </c>
      <c r="AA61" s="21">
        <f>IF(Q61&gt;$B$10,0,IF(Q61&lt;=$B$9,AA60*$J$12/Q61,AA60*$I$12/($B$9*$B$15+(Q61-$B$9)*$B$16)))</f>
        <v/>
      </c>
      <c r="AB61" s="21">
        <f>IF(Q61&gt;$B$10,0,IF(Q61&lt;=$B$9,AB60*$J$13/Q61,AB60*$I$13/($B$9*$B$15+(Q61-$B$9)*$B$16)))</f>
        <v/>
      </c>
      <c r="AC61" s="21">
        <f>IF(Q61&gt;$B$10,0,IF(Q61&lt;=$B$9,AC60*$J$14/Q61,AC60*$I$14/($B$9*$B$15+(Q61-$B$9)*$B$16)))</f>
        <v/>
      </c>
      <c r="AD61" s="21">
        <f>IF(Q61&gt;$B$10,0,IF(Q61&lt;=$B$9,AD60*$J$15/Q61,AD60*$I$15/($B$9*$B$15+(Q61-$B$9)*$B$16)))</f>
        <v/>
      </c>
      <c r="AE61" s="21">
        <f>IF(Q61&gt;$B$10,0,IF(Q61&lt;=$B$9,AE60*$J$16/Q61,AE60*$I$16/($B$9*$B$15+(Q61-$B$9)*$B$16)))</f>
        <v/>
      </c>
    </row>
    <row r="62" ht="15" customHeight="1" s="22">
      <c r="D62" s="33" t="n"/>
      <c r="E62" s="40" t="n"/>
      <c r="F62" s="35" t="n"/>
      <c r="G62" s="35" t="n"/>
      <c r="H62" s="35" t="n"/>
      <c r="Q62" s="21">
        <f>Q61+1</f>
        <v/>
      </c>
      <c r="R62" s="21">
        <f>MAX(Q62-$B$9,0)</f>
        <v/>
      </c>
      <c r="S62" s="21">
        <f>MIN(Q62,$B$9)</f>
        <v/>
      </c>
      <c r="T62" s="21">
        <f>IF(Q62&gt;$B$10,0,IF(Q62&lt;=$B$9,T61*$J$5/Q62,T61*$I$5/($B$9*$B$15+(Q62-$B$9)*$B$16)))</f>
        <v/>
      </c>
      <c r="U62" s="21">
        <f>IF(Q62&gt;$B$10,0,IF(Q62&lt;=$B$9,U61*$J$6/Q62,U61*$I$6/($B$9*$B$15+(Q62-$B$9)*$B$16)))</f>
        <v/>
      </c>
      <c r="V62" s="21">
        <f>IF(Q62&gt;$B$10,0,IF(Q62&lt;=$B$9,V61*$J$7/Q62,V61*$I$7/($B$9*$B$15+(Q62-$B$9)*$B$16)))</f>
        <v/>
      </c>
      <c r="W62" s="21">
        <f>IF(Q62&gt;$B$10,0,IF(Q62&lt;=$B$9,W61*$J$8/Q62,W61*$I$8/($B$9*$B$15+(Q62-$B$9)*$B$16)))</f>
        <v/>
      </c>
      <c r="X62" s="21">
        <f>IF(Q62&gt;$B$10,0,IF(Q62&lt;=$B$9,X61*$J$9/Q62,X61*$I$9/($B$9*$B$15+(Q62-$B$9)*$B$16)))</f>
        <v/>
      </c>
      <c r="Y62" s="21">
        <f>IF(Q62&gt;$B$10,0,IF(Q62&lt;=$B$9,Y61*$J$10/Q62,Y61*$I$10/($B$9*$B$15+(Q62-$B$9)*$B$16)))</f>
        <v/>
      </c>
      <c r="Z62" s="21">
        <f>IF(Q62&gt;$B$10,0,IF(Q62&lt;=$B$9,Z61*$J$11/Q62,Z61*$I$11/($B$9*$B$15+(Q62-$B$9)*$B$16)))</f>
        <v/>
      </c>
      <c r="AA62" s="21">
        <f>IF(Q62&gt;$B$10,0,IF(Q62&lt;=$B$9,AA61*$J$12/Q62,AA61*$I$12/($B$9*$B$15+(Q62-$B$9)*$B$16)))</f>
        <v/>
      </c>
      <c r="AB62" s="21">
        <f>IF(Q62&gt;$B$10,0,IF(Q62&lt;=$B$9,AB61*$J$13/Q62,AB61*$I$13/($B$9*$B$15+(Q62-$B$9)*$B$16)))</f>
        <v/>
      </c>
      <c r="AC62" s="21">
        <f>IF(Q62&gt;$B$10,0,IF(Q62&lt;=$B$9,AC61*$J$14/Q62,AC61*$I$14/($B$9*$B$15+(Q62-$B$9)*$B$16)))</f>
        <v/>
      </c>
      <c r="AD62" s="21">
        <f>IF(Q62&gt;$B$10,0,IF(Q62&lt;=$B$9,AD61*$J$15/Q62,AD61*$I$15/($B$9*$B$15+(Q62-$B$9)*$B$16)))</f>
        <v/>
      </c>
      <c r="AE62" s="21">
        <f>IF(Q62&gt;$B$10,0,IF(Q62&lt;=$B$9,AE61*$J$16/Q62,AE61*$I$16/($B$9*$B$15+(Q62-$B$9)*$B$16)))</f>
        <v/>
      </c>
    </row>
    <row r="63" ht="15" customHeight="1" s="22">
      <c r="D63" s="33" t="n"/>
      <c r="E63" s="40" t="n"/>
      <c r="F63" s="35" t="n"/>
      <c r="G63" s="35" t="n"/>
      <c r="H63" s="35" t="n"/>
      <c r="Q63" s="21">
        <f>Q62+1</f>
        <v/>
      </c>
      <c r="R63" s="21">
        <f>MAX(Q63-$B$9,0)</f>
        <v/>
      </c>
      <c r="S63" s="21">
        <f>MIN(Q63,$B$9)</f>
        <v/>
      </c>
      <c r="T63" s="21">
        <f>IF(Q63&gt;$B$10,0,IF(Q63&lt;=$B$9,T62*$J$5/Q63,T62*$I$5/($B$9*$B$15+(Q63-$B$9)*$B$16)))</f>
        <v/>
      </c>
      <c r="U63" s="21">
        <f>IF(Q63&gt;$B$10,0,IF(Q63&lt;=$B$9,U62*$J$6/Q63,U62*$I$6/($B$9*$B$15+(Q63-$B$9)*$B$16)))</f>
        <v/>
      </c>
      <c r="V63" s="21">
        <f>IF(Q63&gt;$B$10,0,IF(Q63&lt;=$B$9,V62*$J$7/Q63,V62*$I$7/($B$9*$B$15+(Q63-$B$9)*$B$16)))</f>
        <v/>
      </c>
      <c r="W63" s="21">
        <f>IF(Q63&gt;$B$10,0,IF(Q63&lt;=$B$9,W62*$J$8/Q63,W62*$I$8/($B$9*$B$15+(Q63-$B$9)*$B$16)))</f>
        <v/>
      </c>
      <c r="X63" s="21">
        <f>IF(Q63&gt;$B$10,0,IF(Q63&lt;=$B$9,X62*$J$9/Q63,X62*$I$9/($B$9*$B$15+(Q63-$B$9)*$B$16)))</f>
        <v/>
      </c>
      <c r="Y63" s="21">
        <f>IF(Q63&gt;$B$10,0,IF(Q63&lt;=$B$9,Y62*$J$10/Q63,Y62*$I$10/($B$9*$B$15+(Q63-$B$9)*$B$16)))</f>
        <v/>
      </c>
      <c r="Z63" s="21">
        <f>IF(Q63&gt;$B$10,0,IF(Q63&lt;=$B$9,Z62*$J$11/Q63,Z62*$I$11/($B$9*$B$15+(Q63-$B$9)*$B$16)))</f>
        <v/>
      </c>
      <c r="AA63" s="21">
        <f>IF(Q63&gt;$B$10,0,IF(Q63&lt;=$B$9,AA62*$J$12/Q63,AA62*$I$12/($B$9*$B$15+(Q63-$B$9)*$B$16)))</f>
        <v/>
      </c>
      <c r="AB63" s="21">
        <f>IF(Q63&gt;$B$10,0,IF(Q63&lt;=$B$9,AB62*$J$13/Q63,AB62*$I$13/($B$9*$B$15+(Q63-$B$9)*$B$16)))</f>
        <v/>
      </c>
      <c r="AC63" s="21">
        <f>IF(Q63&gt;$B$10,0,IF(Q63&lt;=$B$9,AC62*$J$14/Q63,AC62*$I$14/($B$9*$B$15+(Q63-$B$9)*$B$16)))</f>
        <v/>
      </c>
      <c r="AD63" s="21">
        <f>IF(Q63&gt;$B$10,0,IF(Q63&lt;=$B$9,AD62*$J$15/Q63,AD62*$I$15/($B$9*$B$15+(Q63-$B$9)*$B$16)))</f>
        <v/>
      </c>
      <c r="AE63" s="21">
        <f>IF(Q63&gt;$B$10,0,IF(Q63&lt;=$B$9,AE62*$J$16/Q63,AE62*$I$16/($B$9*$B$15+(Q63-$B$9)*$B$16)))</f>
        <v/>
      </c>
    </row>
    <row r="64" ht="15" customHeight="1" s="22">
      <c r="D64" s="33" t="n"/>
      <c r="E64" s="40" t="n"/>
      <c r="F64" s="35" t="n"/>
      <c r="G64" s="35" t="n"/>
      <c r="H64" s="35" t="n"/>
      <c r="Q64" s="21">
        <f>Q63+1</f>
        <v/>
      </c>
      <c r="R64" s="21">
        <f>MAX(Q64-$B$9,0)</f>
        <v/>
      </c>
      <c r="S64" s="21">
        <f>MIN(Q64,$B$9)</f>
        <v/>
      </c>
      <c r="T64" s="21">
        <f>IF(Q64&gt;$B$10,0,IF(Q64&lt;=$B$9,T63*$J$5/Q64,T63*$I$5/($B$9*$B$15+(Q64-$B$9)*$B$16)))</f>
        <v/>
      </c>
      <c r="U64" s="21">
        <f>IF(Q64&gt;$B$10,0,IF(Q64&lt;=$B$9,U63*$J$6/Q64,U63*$I$6/($B$9*$B$15+(Q64-$B$9)*$B$16)))</f>
        <v/>
      </c>
      <c r="V64" s="21">
        <f>IF(Q64&gt;$B$10,0,IF(Q64&lt;=$B$9,V63*$J$7/Q64,V63*$I$7/($B$9*$B$15+(Q64-$B$9)*$B$16)))</f>
        <v/>
      </c>
      <c r="W64" s="21">
        <f>IF(Q64&gt;$B$10,0,IF(Q64&lt;=$B$9,W63*$J$8/Q64,W63*$I$8/($B$9*$B$15+(Q64-$B$9)*$B$16)))</f>
        <v/>
      </c>
      <c r="X64" s="21">
        <f>IF(Q64&gt;$B$10,0,IF(Q64&lt;=$B$9,X63*$J$9/Q64,X63*$I$9/($B$9*$B$15+(Q64-$B$9)*$B$16)))</f>
        <v/>
      </c>
      <c r="Y64" s="21">
        <f>IF(Q64&gt;$B$10,0,IF(Q64&lt;=$B$9,Y63*$J$10/Q64,Y63*$I$10/($B$9*$B$15+(Q64-$B$9)*$B$16)))</f>
        <v/>
      </c>
      <c r="Z64" s="21">
        <f>IF(Q64&gt;$B$10,0,IF(Q64&lt;=$B$9,Z63*$J$11/Q64,Z63*$I$11/($B$9*$B$15+(Q64-$B$9)*$B$16)))</f>
        <v/>
      </c>
      <c r="AA64" s="21">
        <f>IF(Q64&gt;$B$10,0,IF(Q64&lt;=$B$9,AA63*$J$12/Q64,AA63*$I$12/($B$9*$B$15+(Q64-$B$9)*$B$16)))</f>
        <v/>
      </c>
      <c r="AB64" s="21">
        <f>IF(Q64&gt;$B$10,0,IF(Q64&lt;=$B$9,AB63*$J$13/Q64,AB63*$I$13/($B$9*$B$15+(Q64-$B$9)*$B$16)))</f>
        <v/>
      </c>
      <c r="AC64" s="21">
        <f>IF(Q64&gt;$B$10,0,IF(Q64&lt;=$B$9,AC63*$J$14/Q64,AC63*$I$14/($B$9*$B$15+(Q64-$B$9)*$B$16)))</f>
        <v/>
      </c>
      <c r="AD64" s="21">
        <f>IF(Q64&gt;$B$10,0,IF(Q64&lt;=$B$9,AD63*$J$15/Q64,AD63*$I$15/($B$9*$B$15+(Q64-$B$9)*$B$16)))</f>
        <v/>
      </c>
      <c r="AE64" s="21">
        <f>IF(Q64&gt;$B$10,0,IF(Q64&lt;=$B$9,AE63*$J$16/Q64,AE63*$I$16/($B$9*$B$15+(Q64-$B$9)*$B$16)))</f>
        <v/>
      </c>
    </row>
    <row r="65" ht="15" customHeight="1" s="22">
      <c r="D65" s="33" t="n"/>
      <c r="E65" s="40" t="n"/>
      <c r="F65" s="35" t="n"/>
      <c r="G65" s="35" t="n"/>
      <c r="H65" s="35" t="n"/>
      <c r="Q65" s="21">
        <f>Q64+1</f>
        <v/>
      </c>
      <c r="R65" s="21">
        <f>MAX(Q65-$B$9,0)</f>
        <v/>
      </c>
      <c r="S65" s="21">
        <f>MIN(Q65,$B$9)</f>
        <v/>
      </c>
      <c r="T65" s="21">
        <f>IF(Q65&gt;$B$10,0,IF(Q65&lt;=$B$9,T64*$J$5/Q65,T64*$I$5/($B$9*$B$15+(Q65-$B$9)*$B$16)))</f>
        <v/>
      </c>
      <c r="U65" s="21">
        <f>IF(Q65&gt;$B$10,0,IF(Q65&lt;=$B$9,U64*$J$6/Q65,U64*$I$6/($B$9*$B$15+(Q65-$B$9)*$B$16)))</f>
        <v/>
      </c>
      <c r="V65" s="21">
        <f>IF(Q65&gt;$B$10,0,IF(Q65&lt;=$B$9,V64*$J$7/Q65,V64*$I$7/($B$9*$B$15+(Q65-$B$9)*$B$16)))</f>
        <v/>
      </c>
      <c r="W65" s="21">
        <f>IF(Q65&gt;$B$10,0,IF(Q65&lt;=$B$9,W64*$J$8/Q65,W64*$I$8/($B$9*$B$15+(Q65-$B$9)*$B$16)))</f>
        <v/>
      </c>
      <c r="X65" s="21">
        <f>IF(Q65&gt;$B$10,0,IF(Q65&lt;=$B$9,X64*$J$9/Q65,X64*$I$9/($B$9*$B$15+(Q65-$B$9)*$B$16)))</f>
        <v/>
      </c>
      <c r="Y65" s="21">
        <f>IF(Q65&gt;$B$10,0,IF(Q65&lt;=$B$9,Y64*$J$10/Q65,Y64*$I$10/($B$9*$B$15+(Q65-$B$9)*$B$16)))</f>
        <v/>
      </c>
      <c r="Z65" s="21">
        <f>IF(Q65&gt;$B$10,0,IF(Q65&lt;=$B$9,Z64*$J$11/Q65,Z64*$I$11/($B$9*$B$15+(Q65-$B$9)*$B$16)))</f>
        <v/>
      </c>
      <c r="AA65" s="21">
        <f>IF(Q65&gt;$B$10,0,IF(Q65&lt;=$B$9,AA64*$J$12/Q65,AA64*$I$12/($B$9*$B$15+(Q65-$B$9)*$B$16)))</f>
        <v/>
      </c>
      <c r="AB65" s="21">
        <f>IF(Q65&gt;$B$10,0,IF(Q65&lt;=$B$9,AB64*$J$13/Q65,AB64*$I$13/($B$9*$B$15+(Q65-$B$9)*$B$16)))</f>
        <v/>
      </c>
      <c r="AC65" s="21">
        <f>IF(Q65&gt;$B$10,0,IF(Q65&lt;=$B$9,AC64*$J$14/Q65,AC64*$I$14/($B$9*$B$15+(Q65-$B$9)*$B$16)))</f>
        <v/>
      </c>
      <c r="AD65" s="21">
        <f>IF(Q65&gt;$B$10,0,IF(Q65&lt;=$B$9,AD64*$J$15/Q65,AD64*$I$15/($B$9*$B$15+(Q65-$B$9)*$B$16)))</f>
        <v/>
      </c>
      <c r="AE65" s="21">
        <f>IF(Q65&gt;$B$10,0,IF(Q65&lt;=$B$9,AE64*$J$16/Q65,AE64*$I$16/($B$9*$B$15+(Q65-$B$9)*$B$16)))</f>
        <v/>
      </c>
    </row>
    <row r="66" ht="15" customHeight="1" s="22">
      <c r="D66" s="33" t="n"/>
      <c r="E66" s="40" t="n"/>
      <c r="F66" s="35" t="n"/>
      <c r="G66" s="35" t="n"/>
      <c r="H66" s="35" t="n"/>
      <c r="Q66" s="21">
        <f>Q65+1</f>
        <v/>
      </c>
      <c r="R66" s="21">
        <f>MAX(Q66-$B$9,0)</f>
        <v/>
      </c>
      <c r="S66" s="21">
        <f>MIN(Q66,$B$9)</f>
        <v/>
      </c>
      <c r="T66" s="21">
        <f>IF(Q66&gt;$B$10,0,IF(Q66&lt;=$B$9,T65*$J$5/Q66,T65*$I$5/($B$9*$B$15+(Q66-$B$9)*$B$16)))</f>
        <v/>
      </c>
      <c r="U66" s="21">
        <f>IF(Q66&gt;$B$10,0,IF(Q66&lt;=$B$9,U65*$J$6/Q66,U65*$I$6/($B$9*$B$15+(Q66-$B$9)*$B$16)))</f>
        <v/>
      </c>
      <c r="V66" s="21">
        <f>IF(Q66&gt;$B$10,0,IF(Q66&lt;=$B$9,V65*$J$7/Q66,V65*$I$7/($B$9*$B$15+(Q66-$B$9)*$B$16)))</f>
        <v/>
      </c>
      <c r="W66" s="21">
        <f>IF(Q66&gt;$B$10,0,IF(Q66&lt;=$B$9,W65*$J$8/Q66,W65*$I$8/($B$9*$B$15+(Q66-$B$9)*$B$16)))</f>
        <v/>
      </c>
      <c r="X66" s="21">
        <f>IF(Q66&gt;$B$10,0,IF(Q66&lt;=$B$9,X65*$J$9/Q66,X65*$I$9/($B$9*$B$15+(Q66-$B$9)*$B$16)))</f>
        <v/>
      </c>
      <c r="Y66" s="21">
        <f>IF(Q66&gt;$B$10,0,IF(Q66&lt;=$B$9,Y65*$J$10/Q66,Y65*$I$10/($B$9*$B$15+(Q66-$B$9)*$B$16)))</f>
        <v/>
      </c>
      <c r="Z66" s="21">
        <f>IF(Q66&gt;$B$10,0,IF(Q66&lt;=$B$9,Z65*$J$11/Q66,Z65*$I$11/($B$9*$B$15+(Q66-$B$9)*$B$16)))</f>
        <v/>
      </c>
      <c r="AA66" s="21">
        <f>IF(Q66&gt;$B$10,0,IF(Q66&lt;=$B$9,AA65*$J$12/Q66,AA65*$I$12/($B$9*$B$15+(Q66-$B$9)*$B$16)))</f>
        <v/>
      </c>
      <c r="AB66" s="21">
        <f>IF(Q66&gt;$B$10,0,IF(Q66&lt;=$B$9,AB65*$J$13/Q66,AB65*$I$13/($B$9*$B$15+(Q66-$B$9)*$B$16)))</f>
        <v/>
      </c>
      <c r="AC66" s="21">
        <f>IF(Q66&gt;$B$10,0,IF(Q66&lt;=$B$9,AC65*$J$14/Q66,AC65*$I$14/($B$9*$B$15+(Q66-$B$9)*$B$16)))</f>
        <v/>
      </c>
      <c r="AD66" s="21">
        <f>IF(Q66&gt;$B$10,0,IF(Q66&lt;=$B$9,AD65*$J$15/Q66,AD65*$I$15/($B$9*$B$15+(Q66-$B$9)*$B$16)))</f>
        <v/>
      </c>
      <c r="AE66" s="21">
        <f>IF(Q66&gt;$B$10,0,IF(Q66&lt;=$B$9,AE65*$J$16/Q66,AE65*$I$16/($B$9*$B$15+(Q66-$B$9)*$B$16)))</f>
        <v/>
      </c>
    </row>
    <row r="67" ht="15" customHeight="1" s="22">
      <c r="D67" s="33" t="n"/>
      <c r="E67" s="40" t="n"/>
      <c r="F67" s="35" t="n"/>
      <c r="G67" s="35" t="n"/>
      <c r="H67" s="35" t="n"/>
      <c r="Q67" s="21">
        <f>Q66+1</f>
        <v/>
      </c>
      <c r="R67" s="21">
        <f>MAX(Q67-$B$9,0)</f>
        <v/>
      </c>
      <c r="S67" s="21">
        <f>MIN(Q67,$B$9)</f>
        <v/>
      </c>
      <c r="T67" s="21">
        <f>IF(Q67&gt;$B$10,0,IF(Q67&lt;=$B$9,T66*$J$5/Q67,T66*$I$5/($B$9*$B$15+(Q67-$B$9)*$B$16)))</f>
        <v/>
      </c>
      <c r="U67" s="21">
        <f>IF(Q67&gt;$B$10,0,IF(Q67&lt;=$B$9,U66*$J$6/Q67,U66*$I$6/($B$9*$B$15+(Q67-$B$9)*$B$16)))</f>
        <v/>
      </c>
      <c r="V67" s="21">
        <f>IF(Q67&gt;$B$10,0,IF(Q67&lt;=$B$9,V66*$J$7/Q67,V66*$I$7/($B$9*$B$15+(Q67-$B$9)*$B$16)))</f>
        <v/>
      </c>
      <c r="W67" s="21">
        <f>IF(Q67&gt;$B$10,0,IF(Q67&lt;=$B$9,W66*$J$8/Q67,W66*$I$8/($B$9*$B$15+(Q67-$B$9)*$B$16)))</f>
        <v/>
      </c>
      <c r="X67" s="21">
        <f>IF(Q67&gt;$B$10,0,IF(Q67&lt;=$B$9,X66*$J$9/Q67,X66*$I$9/($B$9*$B$15+(Q67-$B$9)*$B$16)))</f>
        <v/>
      </c>
      <c r="Y67" s="21">
        <f>IF(Q67&gt;$B$10,0,IF(Q67&lt;=$B$9,Y66*$J$10/Q67,Y66*$I$10/($B$9*$B$15+(Q67-$B$9)*$B$16)))</f>
        <v/>
      </c>
      <c r="Z67" s="21">
        <f>IF(Q67&gt;$B$10,0,IF(Q67&lt;=$B$9,Z66*$J$11/Q67,Z66*$I$11/($B$9*$B$15+(Q67-$B$9)*$B$16)))</f>
        <v/>
      </c>
      <c r="AA67" s="21">
        <f>IF(Q67&gt;$B$10,0,IF(Q67&lt;=$B$9,AA66*$J$12/Q67,AA66*$I$12/($B$9*$B$15+(Q67-$B$9)*$B$16)))</f>
        <v/>
      </c>
      <c r="AB67" s="21">
        <f>IF(Q67&gt;$B$10,0,IF(Q67&lt;=$B$9,AB66*$J$13/Q67,AB66*$I$13/($B$9*$B$15+(Q67-$B$9)*$B$16)))</f>
        <v/>
      </c>
      <c r="AC67" s="21">
        <f>IF(Q67&gt;$B$10,0,IF(Q67&lt;=$B$9,AC66*$J$14/Q67,AC66*$I$14/($B$9*$B$15+(Q67-$B$9)*$B$16)))</f>
        <v/>
      </c>
      <c r="AD67" s="21">
        <f>IF(Q67&gt;$B$10,0,IF(Q67&lt;=$B$9,AD66*$J$15/Q67,AD66*$I$15/($B$9*$B$15+(Q67-$B$9)*$B$16)))</f>
        <v/>
      </c>
      <c r="AE67" s="21">
        <f>IF(Q67&gt;$B$10,0,IF(Q67&lt;=$B$9,AE66*$J$16/Q67,AE66*$I$16/($B$9*$B$15+(Q67-$B$9)*$B$16)))</f>
        <v/>
      </c>
    </row>
    <row r="68" ht="15" customHeight="1" s="22">
      <c r="D68" s="33" t="n"/>
      <c r="E68" s="40" t="n"/>
      <c r="F68" s="35" t="n"/>
      <c r="G68" s="35" t="n"/>
      <c r="H68" s="35" t="n"/>
      <c r="Q68" s="21">
        <f>Q67+1</f>
        <v/>
      </c>
      <c r="R68" s="21">
        <f>MAX(Q68-$B$9,0)</f>
        <v/>
      </c>
      <c r="S68" s="21">
        <f>MIN(Q68,$B$9)</f>
        <v/>
      </c>
      <c r="T68" s="21">
        <f>IF(Q68&gt;$B$10,0,IF(Q68&lt;=$B$9,T67*$J$5/Q68,T67*$I$5/($B$9*$B$15+(Q68-$B$9)*$B$16)))</f>
        <v/>
      </c>
      <c r="U68" s="21">
        <f>IF(Q68&gt;$B$10,0,IF(Q68&lt;=$B$9,U67*$J$6/Q68,U67*$I$6/($B$9*$B$15+(Q68-$B$9)*$B$16)))</f>
        <v/>
      </c>
      <c r="V68" s="21">
        <f>IF(Q68&gt;$B$10,0,IF(Q68&lt;=$B$9,V67*$J$7/Q68,V67*$I$7/($B$9*$B$15+(Q68-$B$9)*$B$16)))</f>
        <v/>
      </c>
      <c r="W68" s="21">
        <f>IF(Q68&gt;$B$10,0,IF(Q68&lt;=$B$9,W67*$J$8/Q68,W67*$I$8/($B$9*$B$15+(Q68-$B$9)*$B$16)))</f>
        <v/>
      </c>
      <c r="X68" s="21">
        <f>IF(Q68&gt;$B$10,0,IF(Q68&lt;=$B$9,X67*$J$9/Q68,X67*$I$9/($B$9*$B$15+(Q68-$B$9)*$B$16)))</f>
        <v/>
      </c>
      <c r="Y68" s="21">
        <f>IF(Q68&gt;$B$10,0,IF(Q68&lt;=$B$9,Y67*$J$10/Q68,Y67*$I$10/($B$9*$B$15+(Q68-$B$9)*$B$16)))</f>
        <v/>
      </c>
      <c r="Z68" s="21">
        <f>IF(Q68&gt;$B$10,0,IF(Q68&lt;=$B$9,Z67*$J$11/Q68,Z67*$I$11/($B$9*$B$15+(Q68-$B$9)*$B$16)))</f>
        <v/>
      </c>
      <c r="AA68" s="21">
        <f>IF(Q68&gt;$B$10,0,IF(Q68&lt;=$B$9,AA67*$J$12/Q68,AA67*$I$12/($B$9*$B$15+(Q68-$B$9)*$B$16)))</f>
        <v/>
      </c>
      <c r="AB68" s="21">
        <f>IF(Q68&gt;$B$10,0,IF(Q68&lt;=$B$9,AB67*$J$13/Q68,AB67*$I$13/($B$9*$B$15+(Q68-$B$9)*$B$16)))</f>
        <v/>
      </c>
      <c r="AC68" s="21">
        <f>IF(Q68&gt;$B$10,0,IF(Q68&lt;=$B$9,AC67*$J$14/Q68,AC67*$I$14/($B$9*$B$15+(Q68-$B$9)*$B$16)))</f>
        <v/>
      </c>
      <c r="AD68" s="21">
        <f>IF(Q68&gt;$B$10,0,IF(Q68&lt;=$B$9,AD67*$J$15/Q68,AD67*$I$15/($B$9*$B$15+(Q68-$B$9)*$B$16)))</f>
        <v/>
      </c>
      <c r="AE68" s="21">
        <f>IF(Q68&gt;$B$10,0,IF(Q68&lt;=$B$9,AE67*$J$16/Q68,AE67*$I$16/($B$9*$B$15+(Q68-$B$9)*$B$16)))</f>
        <v/>
      </c>
    </row>
    <row r="69" ht="15" customHeight="1" s="22">
      <c r="D69" s="33" t="n"/>
      <c r="E69" s="40" t="n"/>
      <c r="F69" s="35" t="n"/>
      <c r="G69" s="35" t="n"/>
      <c r="H69" s="35" t="n"/>
      <c r="Q69" s="21">
        <f>Q68+1</f>
        <v/>
      </c>
      <c r="R69" s="21">
        <f>MAX(Q69-$B$9,0)</f>
        <v/>
      </c>
      <c r="S69" s="21">
        <f>MIN(Q69,$B$9)</f>
        <v/>
      </c>
      <c r="T69" s="21">
        <f>IF(Q69&gt;$B$10,0,IF(Q69&lt;=$B$9,T68*$J$5/Q69,T68*$I$5/($B$9*$B$15+(Q69-$B$9)*$B$16)))</f>
        <v/>
      </c>
      <c r="U69" s="21">
        <f>IF(Q69&gt;$B$10,0,IF(Q69&lt;=$B$9,U68*$J$6/Q69,U68*$I$6/($B$9*$B$15+(Q69-$B$9)*$B$16)))</f>
        <v/>
      </c>
      <c r="V69" s="21">
        <f>IF(Q69&gt;$B$10,0,IF(Q69&lt;=$B$9,V68*$J$7/Q69,V68*$I$7/($B$9*$B$15+(Q69-$B$9)*$B$16)))</f>
        <v/>
      </c>
      <c r="W69" s="21">
        <f>IF(Q69&gt;$B$10,0,IF(Q69&lt;=$B$9,W68*$J$8/Q69,W68*$I$8/($B$9*$B$15+(Q69-$B$9)*$B$16)))</f>
        <v/>
      </c>
      <c r="X69" s="21">
        <f>IF(Q69&gt;$B$10,0,IF(Q69&lt;=$B$9,X68*$J$9/Q69,X68*$I$9/($B$9*$B$15+(Q69-$B$9)*$B$16)))</f>
        <v/>
      </c>
      <c r="Y69" s="21">
        <f>IF(Q69&gt;$B$10,0,IF(Q69&lt;=$B$9,Y68*$J$10/Q69,Y68*$I$10/($B$9*$B$15+(Q69-$B$9)*$B$16)))</f>
        <v/>
      </c>
      <c r="Z69" s="21">
        <f>IF(Q69&gt;$B$10,0,IF(Q69&lt;=$B$9,Z68*$J$11/Q69,Z68*$I$11/($B$9*$B$15+(Q69-$B$9)*$B$16)))</f>
        <v/>
      </c>
      <c r="AA69" s="21">
        <f>IF(Q69&gt;$B$10,0,IF(Q69&lt;=$B$9,AA68*$J$12/Q69,AA68*$I$12/($B$9*$B$15+(Q69-$B$9)*$B$16)))</f>
        <v/>
      </c>
      <c r="AB69" s="21">
        <f>IF(Q69&gt;$B$10,0,IF(Q69&lt;=$B$9,AB68*$J$13/Q69,AB68*$I$13/($B$9*$B$15+(Q69-$B$9)*$B$16)))</f>
        <v/>
      </c>
      <c r="AC69" s="21">
        <f>IF(Q69&gt;$B$10,0,IF(Q69&lt;=$B$9,AC68*$J$14/Q69,AC68*$I$14/($B$9*$B$15+(Q69-$B$9)*$B$16)))</f>
        <v/>
      </c>
      <c r="AD69" s="21">
        <f>IF(Q69&gt;$B$10,0,IF(Q69&lt;=$B$9,AD68*$J$15/Q69,AD68*$I$15/($B$9*$B$15+(Q69-$B$9)*$B$16)))</f>
        <v/>
      </c>
      <c r="AE69" s="21">
        <f>IF(Q69&gt;$B$10,0,IF(Q69&lt;=$B$9,AE68*$J$16/Q69,AE68*$I$16/($B$9*$B$15+(Q69-$B$9)*$B$16)))</f>
        <v/>
      </c>
    </row>
    <row r="70" ht="15" customHeight="1" s="22">
      <c r="D70" s="33" t="n"/>
      <c r="E70" s="40" t="n"/>
      <c r="F70" s="35" t="n"/>
      <c r="G70" s="35" t="n"/>
      <c r="H70" s="35" t="n"/>
      <c r="Q70" s="21">
        <f>Q69+1</f>
        <v/>
      </c>
      <c r="R70" s="21">
        <f>MAX(Q70-$B$9,0)</f>
        <v/>
      </c>
      <c r="S70" s="21">
        <f>MIN(Q70,$B$9)</f>
        <v/>
      </c>
      <c r="T70" s="21">
        <f>IF(Q70&gt;$B$10,0,IF(Q70&lt;=$B$9,T69*$J$5/Q70,T69*$I$5/($B$9*$B$15+(Q70-$B$9)*$B$16)))</f>
        <v/>
      </c>
      <c r="U70" s="21">
        <f>IF(Q70&gt;$B$10,0,IF(Q70&lt;=$B$9,U69*$J$6/Q70,U69*$I$6/($B$9*$B$15+(Q70-$B$9)*$B$16)))</f>
        <v/>
      </c>
      <c r="V70" s="21">
        <f>IF(Q70&gt;$B$10,0,IF(Q70&lt;=$B$9,V69*$J$7/Q70,V69*$I$7/($B$9*$B$15+(Q70-$B$9)*$B$16)))</f>
        <v/>
      </c>
      <c r="W70" s="21">
        <f>IF(Q70&gt;$B$10,0,IF(Q70&lt;=$B$9,W69*$J$8/Q70,W69*$I$8/($B$9*$B$15+(Q70-$B$9)*$B$16)))</f>
        <v/>
      </c>
      <c r="X70" s="21">
        <f>IF(Q70&gt;$B$10,0,IF(Q70&lt;=$B$9,X69*$J$9/Q70,X69*$I$9/($B$9*$B$15+(Q70-$B$9)*$B$16)))</f>
        <v/>
      </c>
      <c r="Y70" s="21">
        <f>IF(Q70&gt;$B$10,0,IF(Q70&lt;=$B$9,Y69*$J$10/Q70,Y69*$I$10/($B$9*$B$15+(Q70-$B$9)*$B$16)))</f>
        <v/>
      </c>
      <c r="Z70" s="21">
        <f>IF(Q70&gt;$B$10,0,IF(Q70&lt;=$B$9,Z69*$J$11/Q70,Z69*$I$11/($B$9*$B$15+(Q70-$B$9)*$B$16)))</f>
        <v/>
      </c>
      <c r="AA70" s="21">
        <f>IF(Q70&gt;$B$10,0,IF(Q70&lt;=$B$9,AA69*$J$12/Q70,AA69*$I$12/($B$9*$B$15+(Q70-$B$9)*$B$16)))</f>
        <v/>
      </c>
      <c r="AB70" s="21">
        <f>IF(Q70&gt;$B$10,0,IF(Q70&lt;=$B$9,AB69*$J$13/Q70,AB69*$I$13/($B$9*$B$15+(Q70-$B$9)*$B$16)))</f>
        <v/>
      </c>
      <c r="AC70" s="21">
        <f>IF(Q70&gt;$B$10,0,IF(Q70&lt;=$B$9,AC69*$J$14/Q70,AC69*$I$14/($B$9*$B$15+(Q70-$B$9)*$B$16)))</f>
        <v/>
      </c>
      <c r="AD70" s="21">
        <f>IF(Q70&gt;$B$10,0,IF(Q70&lt;=$B$9,AD69*$J$15/Q70,AD69*$I$15/($B$9*$B$15+(Q70-$B$9)*$B$16)))</f>
        <v/>
      </c>
      <c r="AE70" s="21">
        <f>IF(Q70&gt;$B$10,0,IF(Q70&lt;=$B$9,AE69*$J$16/Q70,AE69*$I$16/($B$9*$B$15+(Q70-$B$9)*$B$16)))</f>
        <v/>
      </c>
    </row>
    <row r="71" ht="15" customHeight="1" s="22">
      <c r="D71" s="33" t="n"/>
      <c r="E71" s="40" t="n"/>
      <c r="F71" s="35" t="n"/>
      <c r="G71" s="35" t="n"/>
      <c r="H71" s="35" t="n"/>
      <c r="Q71" s="21">
        <f>Q70+1</f>
        <v/>
      </c>
      <c r="R71" s="21">
        <f>MAX(Q71-$B$9,0)</f>
        <v/>
      </c>
      <c r="S71" s="21">
        <f>MIN(Q71,$B$9)</f>
        <v/>
      </c>
      <c r="T71" s="21">
        <f>IF(Q71&gt;$B$10,0,IF(Q71&lt;=$B$9,T70*$J$5/Q71,T70*$I$5/($B$9*$B$15+(Q71-$B$9)*$B$16)))</f>
        <v/>
      </c>
      <c r="U71" s="21">
        <f>IF(Q71&gt;$B$10,0,IF(Q71&lt;=$B$9,U70*$J$6/Q71,U70*$I$6/($B$9*$B$15+(Q71-$B$9)*$B$16)))</f>
        <v/>
      </c>
      <c r="V71" s="21">
        <f>IF(Q71&gt;$B$10,0,IF(Q71&lt;=$B$9,V70*$J$7/Q71,V70*$I$7/($B$9*$B$15+(Q71-$B$9)*$B$16)))</f>
        <v/>
      </c>
      <c r="W71" s="21">
        <f>IF(Q71&gt;$B$10,0,IF(Q71&lt;=$B$9,W70*$J$8/Q71,W70*$I$8/($B$9*$B$15+(Q71-$B$9)*$B$16)))</f>
        <v/>
      </c>
      <c r="X71" s="21">
        <f>IF(Q71&gt;$B$10,0,IF(Q71&lt;=$B$9,X70*$J$9/Q71,X70*$I$9/($B$9*$B$15+(Q71-$B$9)*$B$16)))</f>
        <v/>
      </c>
      <c r="Y71" s="21">
        <f>IF(Q71&gt;$B$10,0,IF(Q71&lt;=$B$9,Y70*$J$10/Q71,Y70*$I$10/($B$9*$B$15+(Q71-$B$9)*$B$16)))</f>
        <v/>
      </c>
      <c r="Z71" s="21">
        <f>IF(Q71&gt;$B$10,0,IF(Q71&lt;=$B$9,Z70*$J$11/Q71,Z70*$I$11/($B$9*$B$15+(Q71-$B$9)*$B$16)))</f>
        <v/>
      </c>
      <c r="AA71" s="21">
        <f>IF(Q71&gt;$B$10,0,IF(Q71&lt;=$B$9,AA70*$J$12/Q71,AA70*$I$12/($B$9*$B$15+(Q71-$B$9)*$B$16)))</f>
        <v/>
      </c>
      <c r="AB71" s="21">
        <f>IF(Q71&gt;$B$10,0,IF(Q71&lt;=$B$9,AB70*$J$13/Q71,AB70*$I$13/($B$9*$B$15+(Q71-$B$9)*$B$16)))</f>
        <v/>
      </c>
      <c r="AC71" s="21">
        <f>IF(Q71&gt;$B$10,0,IF(Q71&lt;=$B$9,AC70*$J$14/Q71,AC70*$I$14/($B$9*$B$15+(Q71-$B$9)*$B$16)))</f>
        <v/>
      </c>
      <c r="AD71" s="21">
        <f>IF(Q71&gt;$B$10,0,IF(Q71&lt;=$B$9,AD70*$J$15/Q71,AD70*$I$15/($B$9*$B$15+(Q71-$B$9)*$B$16)))</f>
        <v/>
      </c>
      <c r="AE71" s="21">
        <f>IF(Q71&gt;$B$10,0,IF(Q71&lt;=$B$9,AE70*$J$16/Q71,AE70*$I$16/($B$9*$B$15+(Q71-$B$9)*$B$16)))</f>
        <v/>
      </c>
    </row>
    <row r="72" ht="15" customHeight="1" s="22">
      <c r="D72" s="33" t="n"/>
      <c r="E72" s="40" t="n"/>
      <c r="F72" s="35" t="n"/>
      <c r="G72" s="35" t="n"/>
      <c r="H72" s="35" t="n"/>
      <c r="Q72" s="21">
        <f>Q71+1</f>
        <v/>
      </c>
      <c r="R72" s="21">
        <f>MAX(Q72-$B$9,0)</f>
        <v/>
      </c>
      <c r="S72" s="21">
        <f>MIN(Q72,$B$9)</f>
        <v/>
      </c>
      <c r="T72" s="21">
        <f>IF(Q72&gt;$B$10,0,IF(Q72&lt;=$B$9,T71*$J$5/Q72,T71*$I$5/($B$9*$B$15+(Q72-$B$9)*$B$16)))</f>
        <v/>
      </c>
      <c r="U72" s="21">
        <f>IF(Q72&gt;$B$10,0,IF(Q72&lt;=$B$9,U71*$J$6/Q72,U71*$I$6/($B$9*$B$15+(Q72-$B$9)*$B$16)))</f>
        <v/>
      </c>
      <c r="V72" s="21">
        <f>IF(Q72&gt;$B$10,0,IF(Q72&lt;=$B$9,V71*$J$7/Q72,V71*$I$7/($B$9*$B$15+(Q72-$B$9)*$B$16)))</f>
        <v/>
      </c>
      <c r="W72" s="21">
        <f>IF(Q72&gt;$B$10,0,IF(Q72&lt;=$B$9,W71*$J$8/Q72,W71*$I$8/($B$9*$B$15+(Q72-$B$9)*$B$16)))</f>
        <v/>
      </c>
      <c r="X72" s="21">
        <f>IF(Q72&gt;$B$10,0,IF(Q72&lt;=$B$9,X71*$J$9/Q72,X71*$I$9/($B$9*$B$15+(Q72-$B$9)*$B$16)))</f>
        <v/>
      </c>
      <c r="Y72" s="21">
        <f>IF(Q72&gt;$B$10,0,IF(Q72&lt;=$B$9,Y71*$J$10/Q72,Y71*$I$10/($B$9*$B$15+(Q72-$B$9)*$B$16)))</f>
        <v/>
      </c>
      <c r="Z72" s="21">
        <f>IF(Q72&gt;$B$10,0,IF(Q72&lt;=$B$9,Z71*$J$11/Q72,Z71*$I$11/($B$9*$B$15+(Q72-$B$9)*$B$16)))</f>
        <v/>
      </c>
      <c r="AA72" s="21">
        <f>IF(Q72&gt;$B$10,0,IF(Q72&lt;=$B$9,AA71*$J$12/Q72,AA71*$I$12/($B$9*$B$15+(Q72-$B$9)*$B$16)))</f>
        <v/>
      </c>
      <c r="AB72" s="21">
        <f>IF(Q72&gt;$B$10,0,IF(Q72&lt;=$B$9,AB71*$J$13/Q72,AB71*$I$13/($B$9*$B$15+(Q72-$B$9)*$B$16)))</f>
        <v/>
      </c>
      <c r="AC72" s="21">
        <f>IF(Q72&gt;$B$10,0,IF(Q72&lt;=$B$9,AC71*$J$14/Q72,AC71*$I$14/($B$9*$B$15+(Q72-$B$9)*$B$16)))</f>
        <v/>
      </c>
      <c r="AD72" s="21">
        <f>IF(Q72&gt;$B$10,0,IF(Q72&lt;=$B$9,AD71*$J$15/Q72,AD71*$I$15/($B$9*$B$15+(Q72-$B$9)*$B$16)))</f>
        <v/>
      </c>
      <c r="AE72" s="21">
        <f>IF(Q72&gt;$B$10,0,IF(Q72&lt;=$B$9,AE71*$J$16/Q72,AE71*$I$16/($B$9*$B$15+(Q72-$B$9)*$B$16)))</f>
        <v/>
      </c>
    </row>
    <row r="73" ht="15" customHeight="1" s="22">
      <c r="D73" s="33" t="n"/>
      <c r="E73" s="40" t="n"/>
      <c r="F73" s="35" t="n"/>
      <c r="G73" s="35" t="n"/>
      <c r="H73" s="35" t="n"/>
      <c r="Q73" s="21">
        <f>Q72+1</f>
        <v/>
      </c>
      <c r="R73" s="21">
        <f>MAX(Q73-$B$9,0)</f>
        <v/>
      </c>
      <c r="S73" s="21">
        <f>MIN(Q73,$B$9)</f>
        <v/>
      </c>
      <c r="T73" s="21">
        <f>IF(Q73&gt;$B$10,0,IF(Q73&lt;=$B$9,T72*$J$5/Q73,T72*$I$5/($B$9*$B$15+(Q73-$B$9)*$B$16)))</f>
        <v/>
      </c>
      <c r="U73" s="21">
        <f>IF(Q73&gt;$B$10,0,IF(Q73&lt;=$B$9,U72*$J$6/Q73,U72*$I$6/($B$9*$B$15+(Q73-$B$9)*$B$16)))</f>
        <v/>
      </c>
      <c r="V73" s="21">
        <f>IF(Q73&gt;$B$10,0,IF(Q73&lt;=$B$9,V72*$J$7/Q73,V72*$I$7/($B$9*$B$15+(Q73-$B$9)*$B$16)))</f>
        <v/>
      </c>
      <c r="W73" s="21">
        <f>IF(Q73&gt;$B$10,0,IF(Q73&lt;=$B$9,W72*$J$8/Q73,W72*$I$8/($B$9*$B$15+(Q73-$B$9)*$B$16)))</f>
        <v/>
      </c>
      <c r="X73" s="21">
        <f>IF(Q73&gt;$B$10,0,IF(Q73&lt;=$B$9,X72*$J$9/Q73,X72*$I$9/($B$9*$B$15+(Q73-$B$9)*$B$16)))</f>
        <v/>
      </c>
      <c r="Y73" s="21">
        <f>IF(Q73&gt;$B$10,0,IF(Q73&lt;=$B$9,Y72*$J$10/Q73,Y72*$I$10/($B$9*$B$15+(Q73-$B$9)*$B$16)))</f>
        <v/>
      </c>
      <c r="Z73" s="21">
        <f>IF(Q73&gt;$B$10,0,IF(Q73&lt;=$B$9,Z72*$J$11/Q73,Z72*$I$11/($B$9*$B$15+(Q73-$B$9)*$B$16)))</f>
        <v/>
      </c>
      <c r="AA73" s="21">
        <f>IF(Q73&gt;$B$10,0,IF(Q73&lt;=$B$9,AA72*$J$12/Q73,AA72*$I$12/($B$9*$B$15+(Q73-$B$9)*$B$16)))</f>
        <v/>
      </c>
      <c r="AB73" s="21">
        <f>IF(Q73&gt;$B$10,0,IF(Q73&lt;=$B$9,AB72*$J$13/Q73,AB72*$I$13/($B$9*$B$15+(Q73-$B$9)*$B$16)))</f>
        <v/>
      </c>
      <c r="AC73" s="21">
        <f>IF(Q73&gt;$B$10,0,IF(Q73&lt;=$B$9,AC72*$J$14/Q73,AC72*$I$14/($B$9*$B$15+(Q73-$B$9)*$B$16)))</f>
        <v/>
      </c>
      <c r="AD73" s="21">
        <f>IF(Q73&gt;$B$10,0,IF(Q73&lt;=$B$9,AD72*$J$15/Q73,AD72*$I$15/($B$9*$B$15+(Q73-$B$9)*$B$16)))</f>
        <v/>
      </c>
      <c r="AE73" s="21">
        <f>IF(Q73&gt;$B$10,0,IF(Q73&lt;=$B$9,AE72*$J$16/Q73,AE72*$I$16/($B$9*$B$15+(Q73-$B$9)*$B$16)))</f>
        <v/>
      </c>
    </row>
    <row r="74" ht="15" customHeight="1" s="22">
      <c r="D74" s="33" t="n"/>
      <c r="E74" s="40" t="n"/>
      <c r="F74" s="35" t="n"/>
      <c r="G74" s="35" t="n"/>
      <c r="H74" s="35" t="n"/>
      <c r="Q74" s="21">
        <f>Q73+1</f>
        <v/>
      </c>
      <c r="R74" s="21">
        <f>MAX(Q74-$B$9,0)</f>
        <v/>
      </c>
      <c r="S74" s="21">
        <f>MIN(Q74,$B$9)</f>
        <v/>
      </c>
      <c r="T74" s="21">
        <f>IF(Q74&gt;$B$10,0,IF(Q74&lt;=$B$9,T73*$J$5/Q74,T73*$I$5/($B$9*$B$15+(Q74-$B$9)*$B$16)))</f>
        <v/>
      </c>
      <c r="U74" s="21">
        <f>IF(Q74&gt;$B$10,0,IF(Q74&lt;=$B$9,U73*$J$6/Q74,U73*$I$6/($B$9*$B$15+(Q74-$B$9)*$B$16)))</f>
        <v/>
      </c>
      <c r="V74" s="21">
        <f>IF(Q74&gt;$B$10,0,IF(Q74&lt;=$B$9,V73*$J$7/Q74,V73*$I$7/($B$9*$B$15+(Q74-$B$9)*$B$16)))</f>
        <v/>
      </c>
      <c r="W74" s="21">
        <f>IF(Q74&gt;$B$10,0,IF(Q74&lt;=$B$9,W73*$J$8/Q74,W73*$I$8/($B$9*$B$15+(Q74-$B$9)*$B$16)))</f>
        <v/>
      </c>
      <c r="X74" s="21">
        <f>IF(Q74&gt;$B$10,0,IF(Q74&lt;=$B$9,X73*$J$9/Q74,X73*$I$9/($B$9*$B$15+(Q74-$B$9)*$B$16)))</f>
        <v/>
      </c>
      <c r="Y74" s="21">
        <f>IF(Q74&gt;$B$10,0,IF(Q74&lt;=$B$9,Y73*$J$10/Q74,Y73*$I$10/($B$9*$B$15+(Q74-$B$9)*$B$16)))</f>
        <v/>
      </c>
      <c r="Z74" s="21">
        <f>IF(Q74&gt;$B$10,0,IF(Q74&lt;=$B$9,Z73*$J$11/Q74,Z73*$I$11/($B$9*$B$15+(Q74-$B$9)*$B$16)))</f>
        <v/>
      </c>
      <c r="AA74" s="21">
        <f>IF(Q74&gt;$B$10,0,IF(Q74&lt;=$B$9,AA73*$J$12/Q74,AA73*$I$12/($B$9*$B$15+(Q74-$B$9)*$B$16)))</f>
        <v/>
      </c>
      <c r="AB74" s="21">
        <f>IF(Q74&gt;$B$10,0,IF(Q74&lt;=$B$9,AB73*$J$13/Q74,AB73*$I$13/($B$9*$B$15+(Q74-$B$9)*$B$16)))</f>
        <v/>
      </c>
      <c r="AC74" s="21">
        <f>IF(Q74&gt;$B$10,0,IF(Q74&lt;=$B$9,AC73*$J$14/Q74,AC73*$I$14/($B$9*$B$15+(Q74-$B$9)*$B$16)))</f>
        <v/>
      </c>
      <c r="AD74" s="21">
        <f>IF(Q74&gt;$B$10,0,IF(Q74&lt;=$B$9,AD73*$J$15/Q74,AD73*$I$15/($B$9*$B$15+(Q74-$B$9)*$B$16)))</f>
        <v/>
      </c>
      <c r="AE74" s="21">
        <f>IF(Q74&gt;$B$10,0,IF(Q74&lt;=$B$9,AE73*$J$16/Q74,AE73*$I$16/($B$9*$B$15+(Q74-$B$9)*$B$16)))</f>
        <v/>
      </c>
    </row>
    <row r="75" ht="15" customHeight="1" s="22">
      <c r="D75" s="33" t="n"/>
      <c r="E75" s="40" t="n"/>
      <c r="F75" s="35" t="n"/>
      <c r="G75" s="35" t="n"/>
      <c r="H75" s="35" t="n"/>
      <c r="Q75" s="21">
        <f>Q74+1</f>
        <v/>
      </c>
      <c r="R75" s="21">
        <f>MAX(Q75-$B$9,0)</f>
        <v/>
      </c>
      <c r="S75" s="21">
        <f>MIN(Q75,$B$9)</f>
        <v/>
      </c>
      <c r="T75" s="21">
        <f>IF(Q75&gt;$B$10,0,IF(Q75&lt;=$B$9,T74*$J$5/Q75,T74*$I$5/($B$9*$B$15+(Q75-$B$9)*$B$16)))</f>
        <v/>
      </c>
      <c r="U75" s="21">
        <f>IF(Q75&gt;$B$10,0,IF(Q75&lt;=$B$9,U74*$J$6/Q75,U74*$I$6/($B$9*$B$15+(Q75-$B$9)*$B$16)))</f>
        <v/>
      </c>
      <c r="V75" s="21">
        <f>IF(Q75&gt;$B$10,0,IF(Q75&lt;=$B$9,V74*$J$7/Q75,V74*$I$7/($B$9*$B$15+(Q75-$B$9)*$B$16)))</f>
        <v/>
      </c>
      <c r="W75" s="21">
        <f>IF(Q75&gt;$B$10,0,IF(Q75&lt;=$B$9,W74*$J$8/Q75,W74*$I$8/($B$9*$B$15+(Q75-$B$9)*$B$16)))</f>
        <v/>
      </c>
      <c r="X75" s="21">
        <f>IF(Q75&gt;$B$10,0,IF(Q75&lt;=$B$9,X74*$J$9/Q75,X74*$I$9/($B$9*$B$15+(Q75-$B$9)*$B$16)))</f>
        <v/>
      </c>
      <c r="Y75" s="21">
        <f>IF(Q75&gt;$B$10,0,IF(Q75&lt;=$B$9,Y74*$J$10/Q75,Y74*$I$10/($B$9*$B$15+(Q75-$B$9)*$B$16)))</f>
        <v/>
      </c>
      <c r="Z75" s="21">
        <f>IF(Q75&gt;$B$10,0,IF(Q75&lt;=$B$9,Z74*$J$11/Q75,Z74*$I$11/($B$9*$B$15+(Q75-$B$9)*$B$16)))</f>
        <v/>
      </c>
      <c r="AA75" s="21">
        <f>IF(Q75&gt;$B$10,0,IF(Q75&lt;=$B$9,AA74*$J$12/Q75,AA74*$I$12/($B$9*$B$15+(Q75-$B$9)*$B$16)))</f>
        <v/>
      </c>
      <c r="AB75" s="21">
        <f>IF(Q75&gt;$B$10,0,IF(Q75&lt;=$B$9,AB74*$J$13/Q75,AB74*$I$13/($B$9*$B$15+(Q75-$B$9)*$B$16)))</f>
        <v/>
      </c>
      <c r="AC75" s="21">
        <f>IF(Q75&gt;$B$10,0,IF(Q75&lt;=$B$9,AC74*$J$14/Q75,AC74*$I$14/($B$9*$B$15+(Q75-$B$9)*$B$16)))</f>
        <v/>
      </c>
      <c r="AD75" s="21">
        <f>IF(Q75&gt;$B$10,0,IF(Q75&lt;=$B$9,AD74*$J$15/Q75,AD74*$I$15/($B$9*$B$15+(Q75-$B$9)*$B$16)))</f>
        <v/>
      </c>
      <c r="AE75" s="21">
        <f>IF(Q75&gt;$B$10,0,IF(Q75&lt;=$B$9,AE74*$J$16/Q75,AE74*$I$16/($B$9*$B$15+(Q75-$B$9)*$B$16)))</f>
        <v/>
      </c>
    </row>
    <row r="76" ht="15" customHeight="1" s="22">
      <c r="D76" s="33" t="n"/>
      <c r="E76" s="40" t="n"/>
      <c r="F76" s="35" t="n"/>
      <c r="G76" s="35" t="n"/>
      <c r="H76" s="35" t="n"/>
      <c r="Q76" s="21">
        <f>Q75+1</f>
        <v/>
      </c>
      <c r="R76" s="21">
        <f>MAX(Q76-$B$9,0)</f>
        <v/>
      </c>
      <c r="S76" s="21">
        <f>MIN(Q76,$B$9)</f>
        <v/>
      </c>
      <c r="T76" s="21">
        <f>IF(Q76&gt;$B$10,0,IF(Q76&lt;=$B$9,T75*$J$5/Q76,T75*$I$5/($B$9*$B$15+(Q76-$B$9)*$B$16)))</f>
        <v/>
      </c>
      <c r="U76" s="21">
        <f>IF(Q76&gt;$B$10,0,IF(Q76&lt;=$B$9,U75*$J$6/Q76,U75*$I$6/($B$9*$B$15+(Q76-$B$9)*$B$16)))</f>
        <v/>
      </c>
      <c r="V76" s="21">
        <f>IF(Q76&gt;$B$10,0,IF(Q76&lt;=$B$9,V75*$J$7/Q76,V75*$I$7/($B$9*$B$15+(Q76-$B$9)*$B$16)))</f>
        <v/>
      </c>
      <c r="W76" s="21">
        <f>IF(Q76&gt;$B$10,0,IF(Q76&lt;=$B$9,W75*$J$8/Q76,W75*$I$8/($B$9*$B$15+(Q76-$B$9)*$B$16)))</f>
        <v/>
      </c>
      <c r="X76" s="21">
        <f>IF(Q76&gt;$B$10,0,IF(Q76&lt;=$B$9,X75*$J$9/Q76,X75*$I$9/($B$9*$B$15+(Q76-$B$9)*$B$16)))</f>
        <v/>
      </c>
      <c r="Y76" s="21">
        <f>IF(Q76&gt;$B$10,0,IF(Q76&lt;=$B$9,Y75*$J$10/Q76,Y75*$I$10/($B$9*$B$15+(Q76-$B$9)*$B$16)))</f>
        <v/>
      </c>
      <c r="Z76" s="21">
        <f>IF(Q76&gt;$B$10,0,IF(Q76&lt;=$B$9,Z75*$J$11/Q76,Z75*$I$11/($B$9*$B$15+(Q76-$B$9)*$B$16)))</f>
        <v/>
      </c>
      <c r="AA76" s="21">
        <f>IF(Q76&gt;$B$10,0,IF(Q76&lt;=$B$9,AA75*$J$12/Q76,AA75*$I$12/($B$9*$B$15+(Q76-$B$9)*$B$16)))</f>
        <v/>
      </c>
      <c r="AB76" s="21">
        <f>IF(Q76&gt;$B$10,0,IF(Q76&lt;=$B$9,AB75*$J$13/Q76,AB75*$I$13/($B$9*$B$15+(Q76-$B$9)*$B$16)))</f>
        <v/>
      </c>
      <c r="AC76" s="21">
        <f>IF(Q76&gt;$B$10,0,IF(Q76&lt;=$B$9,AC75*$J$14/Q76,AC75*$I$14/($B$9*$B$15+(Q76-$B$9)*$B$16)))</f>
        <v/>
      </c>
      <c r="AD76" s="21">
        <f>IF(Q76&gt;$B$10,0,IF(Q76&lt;=$B$9,AD75*$J$15/Q76,AD75*$I$15/($B$9*$B$15+(Q76-$B$9)*$B$16)))</f>
        <v/>
      </c>
      <c r="AE76" s="21">
        <f>IF(Q76&gt;$B$10,0,IF(Q76&lt;=$B$9,AE75*$J$16/Q76,AE75*$I$16/($B$9*$B$15+(Q76-$B$9)*$B$16)))</f>
        <v/>
      </c>
    </row>
    <row r="77" ht="15" customHeight="1" s="22">
      <c r="D77" s="33" t="n"/>
      <c r="E77" s="40" t="n"/>
      <c r="F77" s="35" t="n"/>
      <c r="G77" s="35" t="n"/>
      <c r="H77" s="35" t="n"/>
      <c r="Q77" s="21">
        <f>Q76+1</f>
        <v/>
      </c>
      <c r="R77" s="21">
        <f>MAX(Q77-$B$9,0)</f>
        <v/>
      </c>
      <c r="S77" s="21">
        <f>MIN(Q77,$B$9)</f>
        <v/>
      </c>
      <c r="T77" s="21">
        <f>IF(Q77&gt;$B$10,0,IF(Q77&lt;=$B$9,T76*$J$5/Q77,T76*$I$5/($B$9*$B$15+(Q77-$B$9)*$B$16)))</f>
        <v/>
      </c>
      <c r="U77" s="21">
        <f>IF(Q77&gt;$B$10,0,IF(Q77&lt;=$B$9,U76*$J$6/Q77,U76*$I$6/($B$9*$B$15+(Q77-$B$9)*$B$16)))</f>
        <v/>
      </c>
      <c r="V77" s="21">
        <f>IF(Q77&gt;$B$10,0,IF(Q77&lt;=$B$9,V76*$J$7/Q77,V76*$I$7/($B$9*$B$15+(Q77-$B$9)*$B$16)))</f>
        <v/>
      </c>
      <c r="W77" s="21">
        <f>IF(Q77&gt;$B$10,0,IF(Q77&lt;=$B$9,W76*$J$8/Q77,W76*$I$8/($B$9*$B$15+(Q77-$B$9)*$B$16)))</f>
        <v/>
      </c>
      <c r="X77" s="21">
        <f>IF(Q77&gt;$B$10,0,IF(Q77&lt;=$B$9,X76*$J$9/Q77,X76*$I$9/($B$9*$B$15+(Q77-$B$9)*$B$16)))</f>
        <v/>
      </c>
      <c r="Y77" s="21">
        <f>IF(Q77&gt;$B$10,0,IF(Q77&lt;=$B$9,Y76*$J$10/Q77,Y76*$I$10/($B$9*$B$15+(Q77-$B$9)*$B$16)))</f>
        <v/>
      </c>
      <c r="Z77" s="21">
        <f>IF(Q77&gt;$B$10,0,IF(Q77&lt;=$B$9,Z76*$J$11/Q77,Z76*$I$11/($B$9*$B$15+(Q77-$B$9)*$B$16)))</f>
        <v/>
      </c>
      <c r="AA77" s="21">
        <f>IF(Q77&gt;$B$10,0,IF(Q77&lt;=$B$9,AA76*$J$12/Q77,AA76*$I$12/($B$9*$B$15+(Q77-$B$9)*$B$16)))</f>
        <v/>
      </c>
      <c r="AB77" s="21">
        <f>IF(Q77&gt;$B$10,0,IF(Q77&lt;=$B$9,AB76*$J$13/Q77,AB76*$I$13/($B$9*$B$15+(Q77-$B$9)*$B$16)))</f>
        <v/>
      </c>
      <c r="AC77" s="21">
        <f>IF(Q77&gt;$B$10,0,IF(Q77&lt;=$B$9,AC76*$J$14/Q77,AC76*$I$14/($B$9*$B$15+(Q77-$B$9)*$B$16)))</f>
        <v/>
      </c>
      <c r="AD77" s="21">
        <f>IF(Q77&gt;$B$10,0,IF(Q77&lt;=$B$9,AD76*$J$15/Q77,AD76*$I$15/($B$9*$B$15+(Q77-$B$9)*$B$16)))</f>
        <v/>
      </c>
      <c r="AE77" s="21">
        <f>IF(Q77&gt;$B$10,0,IF(Q77&lt;=$B$9,AE76*$J$16/Q77,AE76*$I$16/($B$9*$B$15+(Q77-$B$9)*$B$16)))</f>
        <v/>
      </c>
    </row>
    <row r="78" ht="15" customHeight="1" s="22">
      <c r="D78" s="33" t="n"/>
      <c r="E78" s="40" t="n"/>
      <c r="F78" s="35" t="n"/>
      <c r="G78" s="35" t="n"/>
      <c r="H78" s="35" t="n"/>
      <c r="Q78" s="21">
        <f>Q77+1</f>
        <v/>
      </c>
      <c r="R78" s="21">
        <f>MAX(Q78-$B$9,0)</f>
        <v/>
      </c>
      <c r="S78" s="21">
        <f>MIN(Q78,$B$9)</f>
        <v/>
      </c>
      <c r="T78" s="21">
        <f>IF(Q78&gt;$B$10,0,IF(Q78&lt;=$B$9,T77*$J$5/Q78,T77*$I$5/($B$9*$B$15+(Q78-$B$9)*$B$16)))</f>
        <v/>
      </c>
      <c r="U78" s="21">
        <f>IF(Q78&gt;$B$10,0,IF(Q78&lt;=$B$9,U77*$J$6/Q78,U77*$I$6/($B$9*$B$15+(Q78-$B$9)*$B$16)))</f>
        <v/>
      </c>
      <c r="V78" s="21">
        <f>IF(Q78&gt;$B$10,0,IF(Q78&lt;=$B$9,V77*$J$7/Q78,V77*$I$7/($B$9*$B$15+(Q78-$B$9)*$B$16)))</f>
        <v/>
      </c>
      <c r="W78" s="21">
        <f>IF(Q78&gt;$B$10,0,IF(Q78&lt;=$B$9,W77*$J$8/Q78,W77*$I$8/($B$9*$B$15+(Q78-$B$9)*$B$16)))</f>
        <v/>
      </c>
      <c r="X78" s="21">
        <f>IF(Q78&gt;$B$10,0,IF(Q78&lt;=$B$9,X77*$J$9/Q78,X77*$I$9/($B$9*$B$15+(Q78-$B$9)*$B$16)))</f>
        <v/>
      </c>
      <c r="Y78" s="21">
        <f>IF(Q78&gt;$B$10,0,IF(Q78&lt;=$B$9,Y77*$J$10/Q78,Y77*$I$10/($B$9*$B$15+(Q78-$B$9)*$B$16)))</f>
        <v/>
      </c>
      <c r="Z78" s="21">
        <f>IF(Q78&gt;$B$10,0,IF(Q78&lt;=$B$9,Z77*$J$11/Q78,Z77*$I$11/($B$9*$B$15+(Q78-$B$9)*$B$16)))</f>
        <v/>
      </c>
      <c r="AA78" s="21">
        <f>IF(Q78&gt;$B$10,0,IF(Q78&lt;=$B$9,AA77*$J$12/Q78,AA77*$I$12/($B$9*$B$15+(Q78-$B$9)*$B$16)))</f>
        <v/>
      </c>
      <c r="AB78" s="21">
        <f>IF(Q78&gt;$B$10,0,IF(Q78&lt;=$B$9,AB77*$J$13/Q78,AB77*$I$13/($B$9*$B$15+(Q78-$B$9)*$B$16)))</f>
        <v/>
      </c>
      <c r="AC78" s="21">
        <f>IF(Q78&gt;$B$10,0,IF(Q78&lt;=$B$9,AC77*$J$14/Q78,AC77*$I$14/($B$9*$B$15+(Q78-$B$9)*$B$16)))</f>
        <v/>
      </c>
      <c r="AD78" s="21">
        <f>IF(Q78&gt;$B$10,0,IF(Q78&lt;=$B$9,AD77*$J$15/Q78,AD77*$I$15/($B$9*$B$15+(Q78-$B$9)*$B$16)))</f>
        <v/>
      </c>
      <c r="AE78" s="21">
        <f>IF(Q78&gt;$B$10,0,IF(Q78&lt;=$B$9,AE77*$J$16/Q78,AE77*$I$16/($B$9*$B$15+(Q78-$B$9)*$B$16)))</f>
        <v/>
      </c>
    </row>
    <row r="79" ht="15" customHeight="1" s="22">
      <c r="D79" s="33" t="n"/>
      <c r="E79" s="40" t="n"/>
      <c r="F79" s="35" t="n"/>
      <c r="G79" s="35" t="n"/>
      <c r="H79" s="35" t="n"/>
      <c r="Q79" s="21">
        <f>Q78+1</f>
        <v/>
      </c>
      <c r="R79" s="21">
        <f>MAX(Q79-$B$9,0)</f>
        <v/>
      </c>
      <c r="S79" s="21">
        <f>MIN(Q79,$B$9)</f>
        <v/>
      </c>
      <c r="T79" s="21">
        <f>IF(Q79&gt;$B$10,0,IF(Q79&lt;=$B$9,T78*$J$5/Q79,T78*$I$5/($B$9*$B$15+(Q79-$B$9)*$B$16)))</f>
        <v/>
      </c>
      <c r="U79" s="21">
        <f>IF(Q79&gt;$B$10,0,IF(Q79&lt;=$B$9,U78*$J$6/Q79,U78*$I$6/($B$9*$B$15+(Q79-$B$9)*$B$16)))</f>
        <v/>
      </c>
      <c r="V79" s="21">
        <f>IF(Q79&gt;$B$10,0,IF(Q79&lt;=$B$9,V78*$J$7/Q79,V78*$I$7/($B$9*$B$15+(Q79-$B$9)*$B$16)))</f>
        <v/>
      </c>
      <c r="W79" s="21">
        <f>IF(Q79&gt;$B$10,0,IF(Q79&lt;=$B$9,W78*$J$8/Q79,W78*$I$8/($B$9*$B$15+(Q79-$B$9)*$B$16)))</f>
        <v/>
      </c>
      <c r="X79" s="21">
        <f>IF(Q79&gt;$B$10,0,IF(Q79&lt;=$B$9,X78*$J$9/Q79,X78*$I$9/($B$9*$B$15+(Q79-$B$9)*$B$16)))</f>
        <v/>
      </c>
      <c r="Y79" s="21">
        <f>IF(Q79&gt;$B$10,0,IF(Q79&lt;=$B$9,Y78*$J$10/Q79,Y78*$I$10/($B$9*$B$15+(Q79-$B$9)*$B$16)))</f>
        <v/>
      </c>
      <c r="Z79" s="21">
        <f>IF(Q79&gt;$B$10,0,IF(Q79&lt;=$B$9,Z78*$J$11/Q79,Z78*$I$11/($B$9*$B$15+(Q79-$B$9)*$B$16)))</f>
        <v/>
      </c>
      <c r="AA79" s="21">
        <f>IF(Q79&gt;$B$10,0,IF(Q79&lt;=$B$9,AA78*$J$12/Q79,AA78*$I$12/($B$9*$B$15+(Q79-$B$9)*$B$16)))</f>
        <v/>
      </c>
      <c r="AB79" s="21">
        <f>IF(Q79&gt;$B$10,0,IF(Q79&lt;=$B$9,AB78*$J$13/Q79,AB78*$I$13/($B$9*$B$15+(Q79-$B$9)*$B$16)))</f>
        <v/>
      </c>
      <c r="AC79" s="21">
        <f>IF(Q79&gt;$B$10,0,IF(Q79&lt;=$B$9,AC78*$J$14/Q79,AC78*$I$14/($B$9*$B$15+(Q79-$B$9)*$B$16)))</f>
        <v/>
      </c>
      <c r="AD79" s="21">
        <f>IF(Q79&gt;$B$10,0,IF(Q79&lt;=$B$9,AD78*$J$15/Q79,AD78*$I$15/($B$9*$B$15+(Q79-$B$9)*$B$16)))</f>
        <v/>
      </c>
      <c r="AE79" s="21">
        <f>IF(Q79&gt;$B$10,0,IF(Q79&lt;=$B$9,AE78*$J$16/Q79,AE78*$I$16/($B$9*$B$15+(Q79-$B$9)*$B$16)))</f>
        <v/>
      </c>
    </row>
    <row r="80" ht="15" customHeight="1" s="22">
      <c r="D80" s="33" t="n"/>
      <c r="E80" s="40" t="n"/>
      <c r="F80" s="35" t="n"/>
      <c r="G80" s="35" t="n"/>
      <c r="H80" s="35" t="n"/>
      <c r="Q80" s="21">
        <f>Q79+1</f>
        <v/>
      </c>
      <c r="R80" s="21">
        <f>MAX(Q80-$B$9,0)</f>
        <v/>
      </c>
      <c r="S80" s="21">
        <f>MIN(Q80,$B$9)</f>
        <v/>
      </c>
      <c r="T80" s="21">
        <f>IF(Q80&gt;$B$10,0,IF(Q80&lt;=$B$9,T79*$J$5/Q80,T79*$I$5/($B$9*$B$15+(Q80-$B$9)*$B$16)))</f>
        <v/>
      </c>
      <c r="U80" s="21">
        <f>IF(Q80&gt;$B$10,0,IF(Q80&lt;=$B$9,U79*$J$6/Q80,U79*$I$6/($B$9*$B$15+(Q80-$B$9)*$B$16)))</f>
        <v/>
      </c>
      <c r="V80" s="21">
        <f>IF(Q80&gt;$B$10,0,IF(Q80&lt;=$B$9,V79*$J$7/Q80,V79*$I$7/($B$9*$B$15+(Q80-$B$9)*$B$16)))</f>
        <v/>
      </c>
      <c r="W80" s="21">
        <f>IF(Q80&gt;$B$10,0,IF(Q80&lt;=$B$9,W79*$J$8/Q80,W79*$I$8/($B$9*$B$15+(Q80-$B$9)*$B$16)))</f>
        <v/>
      </c>
      <c r="X80" s="21">
        <f>IF(Q80&gt;$B$10,0,IF(Q80&lt;=$B$9,X79*$J$9/Q80,X79*$I$9/($B$9*$B$15+(Q80-$B$9)*$B$16)))</f>
        <v/>
      </c>
      <c r="Y80" s="21">
        <f>IF(Q80&gt;$B$10,0,IF(Q80&lt;=$B$9,Y79*$J$10/Q80,Y79*$I$10/($B$9*$B$15+(Q80-$B$9)*$B$16)))</f>
        <v/>
      </c>
      <c r="Z80" s="21">
        <f>IF(Q80&gt;$B$10,0,IF(Q80&lt;=$B$9,Z79*$J$11/Q80,Z79*$I$11/($B$9*$B$15+(Q80-$B$9)*$B$16)))</f>
        <v/>
      </c>
      <c r="AA80" s="21">
        <f>IF(Q80&gt;$B$10,0,IF(Q80&lt;=$B$9,AA79*$J$12/Q80,AA79*$I$12/($B$9*$B$15+(Q80-$B$9)*$B$16)))</f>
        <v/>
      </c>
      <c r="AB80" s="21">
        <f>IF(Q80&gt;$B$10,0,IF(Q80&lt;=$B$9,AB79*$J$13/Q80,AB79*$I$13/($B$9*$B$15+(Q80-$B$9)*$B$16)))</f>
        <v/>
      </c>
      <c r="AC80" s="21">
        <f>IF(Q80&gt;$B$10,0,IF(Q80&lt;=$B$9,AC79*$J$14/Q80,AC79*$I$14/($B$9*$B$15+(Q80-$B$9)*$B$16)))</f>
        <v/>
      </c>
      <c r="AD80" s="21">
        <f>IF(Q80&gt;$B$10,0,IF(Q80&lt;=$B$9,AD79*$J$15/Q80,AD79*$I$15/($B$9*$B$15+(Q80-$B$9)*$B$16)))</f>
        <v/>
      </c>
      <c r="AE80" s="21">
        <f>IF(Q80&gt;$B$10,0,IF(Q80&lt;=$B$9,AE79*$J$16/Q80,AE79*$I$16/($B$9*$B$15+(Q80-$B$9)*$B$16)))</f>
        <v/>
      </c>
    </row>
    <row r="81" ht="15" customHeight="1" s="22">
      <c r="D81" s="33" t="n"/>
      <c r="E81" s="40" t="n"/>
      <c r="F81" s="35" t="n"/>
      <c r="G81" s="35" t="n"/>
      <c r="H81" s="35" t="n"/>
      <c r="Q81" s="21">
        <f>Q80+1</f>
        <v/>
      </c>
      <c r="R81" s="21">
        <f>MAX(Q81-$B$9,0)</f>
        <v/>
      </c>
      <c r="S81" s="21">
        <f>MIN(Q81,$B$9)</f>
        <v/>
      </c>
      <c r="T81" s="21">
        <f>IF(Q81&gt;$B$10,0,IF(Q81&lt;=$B$9,T80*$J$5/Q81,T80*$I$5/($B$9*$B$15+(Q81-$B$9)*$B$16)))</f>
        <v/>
      </c>
      <c r="U81" s="21">
        <f>IF(Q81&gt;$B$10,0,IF(Q81&lt;=$B$9,U80*$J$6/Q81,U80*$I$6/($B$9*$B$15+(Q81-$B$9)*$B$16)))</f>
        <v/>
      </c>
      <c r="V81" s="21">
        <f>IF(Q81&gt;$B$10,0,IF(Q81&lt;=$B$9,V80*$J$7/Q81,V80*$I$7/($B$9*$B$15+(Q81-$B$9)*$B$16)))</f>
        <v/>
      </c>
      <c r="W81" s="21">
        <f>IF(Q81&gt;$B$10,0,IF(Q81&lt;=$B$9,W80*$J$8/Q81,W80*$I$8/($B$9*$B$15+(Q81-$B$9)*$B$16)))</f>
        <v/>
      </c>
      <c r="X81" s="21">
        <f>IF(Q81&gt;$B$10,0,IF(Q81&lt;=$B$9,X80*$J$9/Q81,X80*$I$9/($B$9*$B$15+(Q81-$B$9)*$B$16)))</f>
        <v/>
      </c>
      <c r="Y81" s="21">
        <f>IF(Q81&gt;$B$10,0,IF(Q81&lt;=$B$9,Y80*$J$10/Q81,Y80*$I$10/($B$9*$B$15+(Q81-$B$9)*$B$16)))</f>
        <v/>
      </c>
      <c r="Z81" s="21">
        <f>IF(Q81&gt;$B$10,0,IF(Q81&lt;=$B$9,Z80*$J$11/Q81,Z80*$I$11/($B$9*$B$15+(Q81-$B$9)*$B$16)))</f>
        <v/>
      </c>
      <c r="AA81" s="21">
        <f>IF(Q81&gt;$B$10,0,IF(Q81&lt;=$B$9,AA80*$J$12/Q81,AA80*$I$12/($B$9*$B$15+(Q81-$B$9)*$B$16)))</f>
        <v/>
      </c>
      <c r="AB81" s="21">
        <f>IF(Q81&gt;$B$10,0,IF(Q81&lt;=$B$9,AB80*$J$13/Q81,AB80*$I$13/($B$9*$B$15+(Q81-$B$9)*$B$16)))</f>
        <v/>
      </c>
      <c r="AC81" s="21">
        <f>IF(Q81&gt;$B$10,0,IF(Q81&lt;=$B$9,AC80*$J$14/Q81,AC80*$I$14/($B$9*$B$15+(Q81-$B$9)*$B$16)))</f>
        <v/>
      </c>
      <c r="AD81" s="21">
        <f>IF(Q81&gt;$B$10,0,IF(Q81&lt;=$B$9,AD80*$J$15/Q81,AD80*$I$15/($B$9*$B$15+(Q81-$B$9)*$B$16)))</f>
        <v/>
      </c>
      <c r="AE81" s="21">
        <f>IF(Q81&gt;$B$10,0,IF(Q81&lt;=$B$9,AE80*$J$16/Q81,AE80*$I$16/($B$9*$B$15+(Q81-$B$9)*$B$16)))</f>
        <v/>
      </c>
    </row>
    <row r="82" ht="15" customHeight="1" s="22">
      <c r="D82" s="33" t="n"/>
      <c r="E82" s="40" t="n"/>
      <c r="F82" s="35" t="n"/>
      <c r="G82" s="35" t="n"/>
      <c r="H82" s="35" t="n"/>
      <c r="Q82" s="21">
        <f>Q81+1</f>
        <v/>
      </c>
      <c r="R82" s="21">
        <f>MAX(Q82-$B$9,0)</f>
        <v/>
      </c>
      <c r="S82" s="21">
        <f>MIN(Q82,$B$9)</f>
        <v/>
      </c>
      <c r="T82" s="21">
        <f>IF(Q82&gt;$B$10,0,IF(Q82&lt;=$B$9,T81*$J$5/Q82,T81*$I$5/($B$9*$B$15+(Q82-$B$9)*$B$16)))</f>
        <v/>
      </c>
      <c r="U82" s="21">
        <f>IF(Q82&gt;$B$10,0,IF(Q82&lt;=$B$9,U81*$J$6/Q82,U81*$I$6/($B$9*$B$15+(Q82-$B$9)*$B$16)))</f>
        <v/>
      </c>
      <c r="V82" s="21">
        <f>IF(Q82&gt;$B$10,0,IF(Q82&lt;=$B$9,V81*$J$7/Q82,V81*$I$7/($B$9*$B$15+(Q82-$B$9)*$B$16)))</f>
        <v/>
      </c>
      <c r="W82" s="21">
        <f>IF(Q82&gt;$B$10,0,IF(Q82&lt;=$B$9,W81*$J$8/Q82,W81*$I$8/($B$9*$B$15+(Q82-$B$9)*$B$16)))</f>
        <v/>
      </c>
      <c r="X82" s="21">
        <f>IF(Q82&gt;$B$10,0,IF(Q82&lt;=$B$9,X81*$J$9/Q82,X81*$I$9/($B$9*$B$15+(Q82-$B$9)*$B$16)))</f>
        <v/>
      </c>
      <c r="Y82" s="21">
        <f>IF(Q82&gt;$B$10,0,IF(Q82&lt;=$B$9,Y81*$J$10/Q82,Y81*$I$10/($B$9*$B$15+(Q82-$B$9)*$B$16)))</f>
        <v/>
      </c>
      <c r="Z82" s="21">
        <f>IF(Q82&gt;$B$10,0,IF(Q82&lt;=$B$9,Z81*$J$11/Q82,Z81*$I$11/($B$9*$B$15+(Q82-$B$9)*$B$16)))</f>
        <v/>
      </c>
      <c r="AA82" s="21">
        <f>IF(Q82&gt;$B$10,0,IF(Q82&lt;=$B$9,AA81*$J$12/Q82,AA81*$I$12/($B$9*$B$15+(Q82-$B$9)*$B$16)))</f>
        <v/>
      </c>
      <c r="AB82" s="21">
        <f>IF(Q82&gt;$B$10,0,IF(Q82&lt;=$B$9,AB81*$J$13/Q82,AB81*$I$13/($B$9*$B$15+(Q82-$B$9)*$B$16)))</f>
        <v/>
      </c>
      <c r="AC82" s="21">
        <f>IF(Q82&gt;$B$10,0,IF(Q82&lt;=$B$9,AC81*$J$14/Q82,AC81*$I$14/($B$9*$B$15+(Q82-$B$9)*$B$16)))</f>
        <v/>
      </c>
      <c r="AD82" s="21">
        <f>IF(Q82&gt;$B$10,0,IF(Q82&lt;=$B$9,AD81*$J$15/Q82,AD81*$I$15/($B$9*$B$15+(Q82-$B$9)*$B$16)))</f>
        <v/>
      </c>
      <c r="AE82" s="21">
        <f>IF(Q82&gt;$B$10,0,IF(Q82&lt;=$B$9,AE81*$J$16/Q82,AE81*$I$16/($B$9*$B$15+(Q82-$B$9)*$B$16)))</f>
        <v/>
      </c>
    </row>
    <row r="83" ht="15" customHeight="1" s="22">
      <c r="D83" s="33" t="n"/>
      <c r="E83" s="40" t="n"/>
      <c r="F83" s="35" t="n"/>
      <c r="G83" s="35" t="n"/>
      <c r="H83" s="35" t="n"/>
      <c r="Q83" s="21">
        <f>Q82+1</f>
        <v/>
      </c>
      <c r="R83" s="21">
        <f>MAX(Q83-$B$9,0)</f>
        <v/>
      </c>
      <c r="S83" s="21">
        <f>MIN(Q83,$B$9)</f>
        <v/>
      </c>
      <c r="T83" s="21">
        <f>IF(Q83&gt;$B$10,0,IF(Q83&lt;=$B$9,T82*$J$5/Q83,T82*$I$5/($B$9*$B$15+(Q83-$B$9)*$B$16)))</f>
        <v/>
      </c>
      <c r="U83" s="21">
        <f>IF(Q83&gt;$B$10,0,IF(Q83&lt;=$B$9,U82*$J$6/Q83,U82*$I$6/($B$9*$B$15+(Q83-$B$9)*$B$16)))</f>
        <v/>
      </c>
      <c r="V83" s="21">
        <f>IF(Q83&gt;$B$10,0,IF(Q83&lt;=$B$9,V82*$J$7/Q83,V82*$I$7/($B$9*$B$15+(Q83-$B$9)*$B$16)))</f>
        <v/>
      </c>
      <c r="W83" s="21">
        <f>IF(Q83&gt;$B$10,0,IF(Q83&lt;=$B$9,W82*$J$8/Q83,W82*$I$8/($B$9*$B$15+(Q83-$B$9)*$B$16)))</f>
        <v/>
      </c>
      <c r="X83" s="21">
        <f>IF(Q83&gt;$B$10,0,IF(Q83&lt;=$B$9,X82*$J$9/Q83,X82*$I$9/($B$9*$B$15+(Q83-$B$9)*$B$16)))</f>
        <v/>
      </c>
      <c r="Y83" s="21">
        <f>IF(Q83&gt;$B$10,0,IF(Q83&lt;=$B$9,Y82*$J$10/Q83,Y82*$I$10/($B$9*$B$15+(Q83-$B$9)*$B$16)))</f>
        <v/>
      </c>
      <c r="Z83" s="21">
        <f>IF(Q83&gt;$B$10,0,IF(Q83&lt;=$B$9,Z82*$J$11/Q83,Z82*$I$11/($B$9*$B$15+(Q83-$B$9)*$B$16)))</f>
        <v/>
      </c>
      <c r="AA83" s="21">
        <f>IF(Q83&gt;$B$10,0,IF(Q83&lt;=$B$9,AA82*$J$12/Q83,AA82*$I$12/($B$9*$B$15+(Q83-$B$9)*$B$16)))</f>
        <v/>
      </c>
      <c r="AB83" s="21">
        <f>IF(Q83&gt;$B$10,0,IF(Q83&lt;=$B$9,AB82*$J$13/Q83,AB82*$I$13/($B$9*$B$15+(Q83-$B$9)*$B$16)))</f>
        <v/>
      </c>
      <c r="AC83" s="21">
        <f>IF(Q83&gt;$B$10,0,IF(Q83&lt;=$B$9,AC82*$J$14/Q83,AC82*$I$14/($B$9*$B$15+(Q83-$B$9)*$B$16)))</f>
        <v/>
      </c>
      <c r="AD83" s="21">
        <f>IF(Q83&gt;$B$10,0,IF(Q83&lt;=$B$9,AD82*$J$15/Q83,AD82*$I$15/($B$9*$B$15+(Q83-$B$9)*$B$16)))</f>
        <v/>
      </c>
      <c r="AE83" s="21">
        <f>IF(Q83&gt;$B$10,0,IF(Q83&lt;=$B$9,AE82*$J$16/Q83,AE82*$I$16/($B$9*$B$15+(Q83-$B$9)*$B$16)))</f>
        <v/>
      </c>
    </row>
    <row r="84" ht="15" customHeight="1" s="22">
      <c r="D84" s="33" t="n"/>
      <c r="E84" s="40" t="n"/>
      <c r="F84" s="35" t="n"/>
      <c r="G84" s="35" t="n"/>
      <c r="H84" s="35" t="n"/>
      <c r="Q84" s="21">
        <f>Q83+1</f>
        <v/>
      </c>
      <c r="R84" s="21">
        <f>MAX(Q84-$B$9,0)</f>
        <v/>
      </c>
      <c r="S84" s="21">
        <f>MIN(Q84,$B$9)</f>
        <v/>
      </c>
      <c r="T84" s="21">
        <f>IF(Q84&gt;$B$10,0,IF(Q84&lt;=$B$9,T83*$J$5/Q84,T83*$I$5/($B$9*$B$15+(Q84-$B$9)*$B$16)))</f>
        <v/>
      </c>
      <c r="U84" s="21">
        <f>IF(Q84&gt;$B$10,0,IF(Q84&lt;=$B$9,U83*$J$6/Q84,U83*$I$6/($B$9*$B$15+(Q84-$B$9)*$B$16)))</f>
        <v/>
      </c>
      <c r="V84" s="21">
        <f>IF(Q84&gt;$B$10,0,IF(Q84&lt;=$B$9,V83*$J$7/Q84,V83*$I$7/($B$9*$B$15+(Q84-$B$9)*$B$16)))</f>
        <v/>
      </c>
      <c r="W84" s="21">
        <f>IF(Q84&gt;$B$10,0,IF(Q84&lt;=$B$9,W83*$J$8/Q84,W83*$I$8/($B$9*$B$15+(Q84-$B$9)*$B$16)))</f>
        <v/>
      </c>
      <c r="X84" s="21">
        <f>IF(Q84&gt;$B$10,0,IF(Q84&lt;=$B$9,X83*$J$9/Q84,X83*$I$9/($B$9*$B$15+(Q84-$B$9)*$B$16)))</f>
        <v/>
      </c>
      <c r="Y84" s="21">
        <f>IF(Q84&gt;$B$10,0,IF(Q84&lt;=$B$9,Y83*$J$10/Q84,Y83*$I$10/($B$9*$B$15+(Q84-$B$9)*$B$16)))</f>
        <v/>
      </c>
      <c r="Z84" s="21">
        <f>IF(Q84&gt;$B$10,0,IF(Q84&lt;=$B$9,Z83*$J$11/Q84,Z83*$I$11/($B$9*$B$15+(Q84-$B$9)*$B$16)))</f>
        <v/>
      </c>
      <c r="AA84" s="21">
        <f>IF(Q84&gt;$B$10,0,IF(Q84&lt;=$B$9,AA83*$J$12/Q84,AA83*$I$12/($B$9*$B$15+(Q84-$B$9)*$B$16)))</f>
        <v/>
      </c>
      <c r="AB84" s="21">
        <f>IF(Q84&gt;$B$10,0,IF(Q84&lt;=$B$9,AB83*$J$13/Q84,AB83*$I$13/($B$9*$B$15+(Q84-$B$9)*$B$16)))</f>
        <v/>
      </c>
      <c r="AC84" s="21">
        <f>IF(Q84&gt;$B$10,0,IF(Q84&lt;=$B$9,AC83*$J$14/Q84,AC83*$I$14/($B$9*$B$15+(Q84-$B$9)*$B$16)))</f>
        <v/>
      </c>
      <c r="AD84" s="21">
        <f>IF(Q84&gt;$B$10,0,IF(Q84&lt;=$B$9,AD83*$J$15/Q84,AD83*$I$15/($B$9*$B$15+(Q84-$B$9)*$B$16)))</f>
        <v/>
      </c>
      <c r="AE84" s="21">
        <f>IF(Q84&gt;$B$10,0,IF(Q84&lt;=$B$9,AE83*$J$16/Q84,AE83*$I$16/($B$9*$B$15+(Q84-$B$9)*$B$16)))</f>
        <v/>
      </c>
    </row>
    <row r="85" ht="15" customHeight="1" s="22">
      <c r="D85" s="33" t="n"/>
      <c r="E85" s="40" t="n"/>
      <c r="F85" s="35" t="n"/>
      <c r="G85" s="35" t="n"/>
      <c r="H85" s="35" t="n"/>
      <c r="Q85" s="21">
        <f>Q84+1</f>
        <v/>
      </c>
      <c r="R85" s="21">
        <f>MAX(Q85-$B$9,0)</f>
        <v/>
      </c>
      <c r="S85" s="21">
        <f>MIN(Q85,$B$9)</f>
        <v/>
      </c>
      <c r="T85" s="21">
        <f>IF(Q85&gt;$B$10,0,IF(Q85&lt;=$B$9,T84*$J$5/Q85,T84*$I$5/($B$9*$B$15+(Q85-$B$9)*$B$16)))</f>
        <v/>
      </c>
      <c r="U85" s="21">
        <f>IF(Q85&gt;$B$10,0,IF(Q85&lt;=$B$9,U84*$J$6/Q85,U84*$I$6/($B$9*$B$15+(Q85-$B$9)*$B$16)))</f>
        <v/>
      </c>
      <c r="V85" s="21">
        <f>IF(Q85&gt;$B$10,0,IF(Q85&lt;=$B$9,V84*$J$7/Q85,V84*$I$7/($B$9*$B$15+(Q85-$B$9)*$B$16)))</f>
        <v/>
      </c>
      <c r="W85" s="21">
        <f>IF(Q85&gt;$B$10,0,IF(Q85&lt;=$B$9,W84*$J$8/Q85,W84*$I$8/($B$9*$B$15+(Q85-$B$9)*$B$16)))</f>
        <v/>
      </c>
      <c r="X85" s="21">
        <f>IF(Q85&gt;$B$10,0,IF(Q85&lt;=$B$9,X84*$J$9/Q85,X84*$I$9/($B$9*$B$15+(Q85-$B$9)*$B$16)))</f>
        <v/>
      </c>
      <c r="Y85" s="21">
        <f>IF(Q85&gt;$B$10,0,IF(Q85&lt;=$B$9,Y84*$J$10/Q85,Y84*$I$10/($B$9*$B$15+(Q85-$B$9)*$B$16)))</f>
        <v/>
      </c>
      <c r="Z85" s="21">
        <f>IF(Q85&gt;$B$10,0,IF(Q85&lt;=$B$9,Z84*$J$11/Q85,Z84*$I$11/($B$9*$B$15+(Q85-$B$9)*$B$16)))</f>
        <v/>
      </c>
      <c r="AA85" s="21">
        <f>IF(Q85&gt;$B$10,0,IF(Q85&lt;=$B$9,AA84*$J$12/Q85,AA84*$I$12/($B$9*$B$15+(Q85-$B$9)*$B$16)))</f>
        <v/>
      </c>
      <c r="AB85" s="21">
        <f>IF(Q85&gt;$B$10,0,IF(Q85&lt;=$B$9,AB84*$J$13/Q85,AB84*$I$13/($B$9*$B$15+(Q85-$B$9)*$B$16)))</f>
        <v/>
      </c>
      <c r="AC85" s="21">
        <f>IF(Q85&gt;$B$10,0,IF(Q85&lt;=$B$9,AC84*$J$14/Q85,AC84*$I$14/($B$9*$B$15+(Q85-$B$9)*$B$16)))</f>
        <v/>
      </c>
      <c r="AD85" s="21">
        <f>IF(Q85&gt;$B$10,0,IF(Q85&lt;=$B$9,AD84*$J$15/Q85,AD84*$I$15/($B$9*$B$15+(Q85-$B$9)*$B$16)))</f>
        <v/>
      </c>
      <c r="AE85" s="21">
        <f>IF(Q85&gt;$B$10,0,IF(Q85&lt;=$B$9,AE84*$J$16/Q85,AE84*$I$16/($B$9*$B$15+(Q85-$B$9)*$B$16)))</f>
        <v/>
      </c>
    </row>
    <row r="86" ht="15" customHeight="1" s="22">
      <c r="D86" s="33" t="n"/>
      <c r="E86" s="40" t="n"/>
      <c r="F86" s="35" t="n"/>
      <c r="G86" s="35" t="n"/>
      <c r="H86" s="35" t="n"/>
      <c r="Q86" s="21">
        <f>Q85+1</f>
        <v/>
      </c>
      <c r="R86" s="21">
        <f>MAX(Q86-$B$9,0)</f>
        <v/>
      </c>
      <c r="S86" s="21">
        <f>MIN(Q86,$B$9)</f>
        <v/>
      </c>
      <c r="T86" s="21">
        <f>IF(Q86&gt;$B$10,0,IF(Q86&lt;=$B$9,T85*$J$5/Q86,T85*$I$5/($B$9*$B$15+(Q86-$B$9)*$B$16)))</f>
        <v/>
      </c>
      <c r="U86" s="21">
        <f>IF(Q86&gt;$B$10,0,IF(Q86&lt;=$B$9,U85*$J$6/Q86,U85*$I$6/($B$9*$B$15+(Q86-$B$9)*$B$16)))</f>
        <v/>
      </c>
      <c r="V86" s="21">
        <f>IF(Q86&gt;$B$10,0,IF(Q86&lt;=$B$9,V85*$J$7/Q86,V85*$I$7/($B$9*$B$15+(Q86-$B$9)*$B$16)))</f>
        <v/>
      </c>
      <c r="W86" s="21">
        <f>IF(Q86&gt;$B$10,0,IF(Q86&lt;=$B$9,W85*$J$8/Q86,W85*$I$8/($B$9*$B$15+(Q86-$B$9)*$B$16)))</f>
        <v/>
      </c>
      <c r="X86" s="21">
        <f>IF(Q86&gt;$B$10,0,IF(Q86&lt;=$B$9,X85*$J$9/Q86,X85*$I$9/($B$9*$B$15+(Q86-$B$9)*$B$16)))</f>
        <v/>
      </c>
      <c r="Y86" s="21">
        <f>IF(Q86&gt;$B$10,0,IF(Q86&lt;=$B$9,Y85*$J$10/Q86,Y85*$I$10/($B$9*$B$15+(Q86-$B$9)*$B$16)))</f>
        <v/>
      </c>
      <c r="Z86" s="21">
        <f>IF(Q86&gt;$B$10,0,IF(Q86&lt;=$B$9,Z85*$J$11/Q86,Z85*$I$11/($B$9*$B$15+(Q86-$B$9)*$B$16)))</f>
        <v/>
      </c>
      <c r="AA86" s="21">
        <f>IF(Q86&gt;$B$10,0,IF(Q86&lt;=$B$9,AA85*$J$12/Q86,AA85*$I$12/($B$9*$B$15+(Q86-$B$9)*$B$16)))</f>
        <v/>
      </c>
      <c r="AB86" s="21">
        <f>IF(Q86&gt;$B$10,0,IF(Q86&lt;=$B$9,AB85*$J$13/Q86,AB85*$I$13/($B$9*$B$15+(Q86-$B$9)*$B$16)))</f>
        <v/>
      </c>
      <c r="AC86" s="21">
        <f>IF(Q86&gt;$B$10,0,IF(Q86&lt;=$B$9,AC85*$J$14/Q86,AC85*$I$14/($B$9*$B$15+(Q86-$B$9)*$B$16)))</f>
        <v/>
      </c>
      <c r="AD86" s="21">
        <f>IF(Q86&gt;$B$10,0,IF(Q86&lt;=$B$9,AD85*$J$15/Q86,AD85*$I$15/($B$9*$B$15+(Q86-$B$9)*$B$16)))</f>
        <v/>
      </c>
      <c r="AE86" s="21">
        <f>IF(Q86&gt;$B$10,0,IF(Q86&lt;=$B$9,AE85*$J$16/Q86,AE85*$I$16/($B$9*$B$15+(Q86-$B$9)*$B$16)))</f>
        <v/>
      </c>
    </row>
    <row r="87" ht="15" customHeight="1" s="22">
      <c r="D87" s="33" t="n"/>
      <c r="E87" s="40" t="n"/>
      <c r="F87" s="35" t="n"/>
      <c r="G87" s="35" t="n"/>
      <c r="H87" s="35" t="n"/>
      <c r="Q87" s="21">
        <f>Q86+1</f>
        <v/>
      </c>
      <c r="R87" s="21">
        <f>MAX(Q87-$B$9,0)</f>
        <v/>
      </c>
      <c r="S87" s="21">
        <f>MIN(Q87,$B$9)</f>
        <v/>
      </c>
      <c r="T87" s="21">
        <f>IF(Q87&gt;$B$10,0,IF(Q87&lt;=$B$9,T86*$J$5/Q87,T86*$I$5/($B$9*$B$15+(Q87-$B$9)*$B$16)))</f>
        <v/>
      </c>
      <c r="U87" s="21">
        <f>IF(Q87&gt;$B$10,0,IF(Q87&lt;=$B$9,U86*$J$6/Q87,U86*$I$6/($B$9*$B$15+(Q87-$B$9)*$B$16)))</f>
        <v/>
      </c>
      <c r="V87" s="21">
        <f>IF(Q87&gt;$B$10,0,IF(Q87&lt;=$B$9,V86*$J$7/Q87,V86*$I$7/($B$9*$B$15+(Q87-$B$9)*$B$16)))</f>
        <v/>
      </c>
      <c r="W87" s="21">
        <f>IF(Q87&gt;$B$10,0,IF(Q87&lt;=$B$9,W86*$J$8/Q87,W86*$I$8/($B$9*$B$15+(Q87-$B$9)*$B$16)))</f>
        <v/>
      </c>
      <c r="X87" s="21">
        <f>IF(Q87&gt;$B$10,0,IF(Q87&lt;=$B$9,X86*$J$9/Q87,X86*$I$9/($B$9*$B$15+(Q87-$B$9)*$B$16)))</f>
        <v/>
      </c>
      <c r="Y87" s="21">
        <f>IF(Q87&gt;$B$10,0,IF(Q87&lt;=$B$9,Y86*$J$10/Q87,Y86*$I$10/($B$9*$B$15+(Q87-$B$9)*$B$16)))</f>
        <v/>
      </c>
      <c r="Z87" s="21">
        <f>IF(Q87&gt;$B$10,0,IF(Q87&lt;=$B$9,Z86*$J$11/Q87,Z86*$I$11/($B$9*$B$15+(Q87-$B$9)*$B$16)))</f>
        <v/>
      </c>
      <c r="AA87" s="21">
        <f>IF(Q87&gt;$B$10,0,IF(Q87&lt;=$B$9,AA86*$J$12/Q87,AA86*$I$12/($B$9*$B$15+(Q87-$B$9)*$B$16)))</f>
        <v/>
      </c>
      <c r="AB87" s="21">
        <f>IF(Q87&gt;$B$10,0,IF(Q87&lt;=$B$9,AB86*$J$13/Q87,AB86*$I$13/($B$9*$B$15+(Q87-$B$9)*$B$16)))</f>
        <v/>
      </c>
      <c r="AC87" s="21">
        <f>IF(Q87&gt;$B$10,0,IF(Q87&lt;=$B$9,AC86*$J$14/Q87,AC86*$I$14/($B$9*$B$15+(Q87-$B$9)*$B$16)))</f>
        <v/>
      </c>
      <c r="AD87" s="21">
        <f>IF(Q87&gt;$B$10,0,IF(Q87&lt;=$B$9,AD86*$J$15/Q87,AD86*$I$15/($B$9*$B$15+(Q87-$B$9)*$B$16)))</f>
        <v/>
      </c>
      <c r="AE87" s="21">
        <f>IF(Q87&gt;$B$10,0,IF(Q87&lt;=$B$9,AE86*$J$16/Q87,AE86*$I$16/($B$9*$B$15+(Q87-$B$9)*$B$16)))</f>
        <v/>
      </c>
    </row>
    <row r="88" ht="15" customHeight="1" s="22">
      <c r="D88" s="33" t="n"/>
      <c r="E88" s="40" t="n"/>
      <c r="F88" s="35" t="n"/>
      <c r="G88" s="35" t="n"/>
      <c r="H88" s="35" t="n"/>
      <c r="Q88" s="21">
        <f>Q87+1</f>
        <v/>
      </c>
      <c r="R88" s="21">
        <f>MAX(Q88-$B$9,0)</f>
        <v/>
      </c>
      <c r="S88" s="21">
        <f>MIN(Q88,$B$9)</f>
        <v/>
      </c>
      <c r="T88" s="21">
        <f>IF(Q88&gt;$B$10,0,IF(Q88&lt;=$B$9,T87*$J$5/Q88,T87*$I$5/($B$9*$B$15+(Q88-$B$9)*$B$16)))</f>
        <v/>
      </c>
      <c r="U88" s="21">
        <f>IF(Q88&gt;$B$10,0,IF(Q88&lt;=$B$9,U87*$J$6/Q88,U87*$I$6/($B$9*$B$15+(Q88-$B$9)*$B$16)))</f>
        <v/>
      </c>
      <c r="V88" s="21">
        <f>IF(Q88&gt;$B$10,0,IF(Q88&lt;=$B$9,V87*$J$7/Q88,V87*$I$7/($B$9*$B$15+(Q88-$B$9)*$B$16)))</f>
        <v/>
      </c>
      <c r="W88" s="21">
        <f>IF(Q88&gt;$B$10,0,IF(Q88&lt;=$B$9,W87*$J$8/Q88,W87*$I$8/($B$9*$B$15+(Q88-$B$9)*$B$16)))</f>
        <v/>
      </c>
      <c r="X88" s="21">
        <f>IF(Q88&gt;$B$10,0,IF(Q88&lt;=$B$9,X87*$J$9/Q88,X87*$I$9/($B$9*$B$15+(Q88-$B$9)*$B$16)))</f>
        <v/>
      </c>
      <c r="Y88" s="21">
        <f>IF(Q88&gt;$B$10,0,IF(Q88&lt;=$B$9,Y87*$J$10/Q88,Y87*$I$10/($B$9*$B$15+(Q88-$B$9)*$B$16)))</f>
        <v/>
      </c>
      <c r="Z88" s="21">
        <f>IF(Q88&gt;$B$10,0,IF(Q88&lt;=$B$9,Z87*$J$11/Q88,Z87*$I$11/($B$9*$B$15+(Q88-$B$9)*$B$16)))</f>
        <v/>
      </c>
      <c r="AA88" s="21">
        <f>IF(Q88&gt;$B$10,0,IF(Q88&lt;=$B$9,AA87*$J$12/Q88,AA87*$I$12/($B$9*$B$15+(Q88-$B$9)*$B$16)))</f>
        <v/>
      </c>
      <c r="AB88" s="21">
        <f>IF(Q88&gt;$B$10,0,IF(Q88&lt;=$B$9,AB87*$J$13/Q88,AB87*$I$13/($B$9*$B$15+(Q88-$B$9)*$B$16)))</f>
        <v/>
      </c>
      <c r="AC88" s="21">
        <f>IF(Q88&gt;$B$10,0,IF(Q88&lt;=$B$9,AC87*$J$14/Q88,AC87*$I$14/($B$9*$B$15+(Q88-$B$9)*$B$16)))</f>
        <v/>
      </c>
      <c r="AD88" s="21">
        <f>IF(Q88&gt;$B$10,0,IF(Q88&lt;=$B$9,AD87*$J$15/Q88,AD87*$I$15/($B$9*$B$15+(Q88-$B$9)*$B$16)))</f>
        <v/>
      </c>
      <c r="AE88" s="21">
        <f>IF(Q88&gt;$B$10,0,IF(Q88&lt;=$B$9,AE87*$J$16/Q88,AE87*$I$16/($B$9*$B$15+(Q88-$B$9)*$B$16)))</f>
        <v/>
      </c>
    </row>
    <row r="89" ht="15" customHeight="1" s="22">
      <c r="D89" s="33" t="n"/>
      <c r="E89" s="40" t="n"/>
      <c r="F89" s="35" t="n"/>
      <c r="G89" s="35" t="n"/>
      <c r="H89" s="35" t="n"/>
      <c r="Q89" s="21">
        <f>Q88+1</f>
        <v/>
      </c>
      <c r="R89" s="21">
        <f>MAX(Q89-$B$9,0)</f>
        <v/>
      </c>
      <c r="S89" s="21">
        <f>MIN(Q89,$B$9)</f>
        <v/>
      </c>
      <c r="T89" s="21">
        <f>IF(Q89&gt;$B$10,0,IF(Q89&lt;=$B$9,T88*$J$5/Q89,T88*$I$5/($B$9*$B$15+(Q89-$B$9)*$B$16)))</f>
        <v/>
      </c>
      <c r="U89" s="21">
        <f>IF(Q89&gt;$B$10,0,IF(Q89&lt;=$B$9,U88*$J$6/Q89,U88*$I$6/($B$9*$B$15+(Q89-$B$9)*$B$16)))</f>
        <v/>
      </c>
      <c r="V89" s="21">
        <f>IF(Q89&gt;$B$10,0,IF(Q89&lt;=$B$9,V88*$J$7/Q89,V88*$I$7/($B$9*$B$15+(Q89-$B$9)*$B$16)))</f>
        <v/>
      </c>
      <c r="W89" s="21">
        <f>IF(Q89&gt;$B$10,0,IF(Q89&lt;=$B$9,W88*$J$8/Q89,W88*$I$8/($B$9*$B$15+(Q89-$B$9)*$B$16)))</f>
        <v/>
      </c>
      <c r="X89" s="21">
        <f>IF(Q89&gt;$B$10,0,IF(Q89&lt;=$B$9,X88*$J$9/Q89,X88*$I$9/($B$9*$B$15+(Q89-$B$9)*$B$16)))</f>
        <v/>
      </c>
      <c r="Y89" s="21">
        <f>IF(Q89&gt;$B$10,0,IF(Q89&lt;=$B$9,Y88*$J$10/Q89,Y88*$I$10/($B$9*$B$15+(Q89-$B$9)*$B$16)))</f>
        <v/>
      </c>
      <c r="Z89" s="21">
        <f>IF(Q89&gt;$B$10,0,IF(Q89&lt;=$B$9,Z88*$J$11/Q89,Z88*$I$11/($B$9*$B$15+(Q89-$B$9)*$B$16)))</f>
        <v/>
      </c>
      <c r="AA89" s="21">
        <f>IF(Q89&gt;$B$10,0,IF(Q89&lt;=$B$9,AA88*$J$12/Q89,AA88*$I$12/($B$9*$B$15+(Q89-$B$9)*$B$16)))</f>
        <v/>
      </c>
      <c r="AB89" s="21">
        <f>IF(Q89&gt;$B$10,0,IF(Q89&lt;=$B$9,AB88*$J$13/Q89,AB88*$I$13/($B$9*$B$15+(Q89-$B$9)*$B$16)))</f>
        <v/>
      </c>
      <c r="AC89" s="21">
        <f>IF(Q89&gt;$B$10,0,IF(Q89&lt;=$B$9,AC88*$J$14/Q89,AC88*$I$14/($B$9*$B$15+(Q89-$B$9)*$B$16)))</f>
        <v/>
      </c>
      <c r="AD89" s="21">
        <f>IF(Q89&gt;$B$10,0,IF(Q89&lt;=$B$9,AD88*$J$15/Q89,AD88*$I$15/($B$9*$B$15+(Q89-$B$9)*$B$16)))</f>
        <v/>
      </c>
      <c r="AE89" s="21">
        <f>IF(Q89&gt;$B$10,0,IF(Q89&lt;=$B$9,AE88*$J$16/Q89,AE88*$I$16/($B$9*$B$15+(Q89-$B$9)*$B$16)))</f>
        <v/>
      </c>
    </row>
    <row r="90" ht="15" customHeight="1" s="22">
      <c r="D90" s="33" t="n"/>
      <c r="E90" s="40" t="n"/>
      <c r="F90" s="35" t="n"/>
      <c r="G90" s="35" t="n"/>
      <c r="H90" s="35" t="n"/>
      <c r="Q90" s="21">
        <f>Q89+1</f>
        <v/>
      </c>
      <c r="R90" s="21">
        <f>MAX(Q90-$B$9,0)</f>
        <v/>
      </c>
      <c r="S90" s="21">
        <f>MIN(Q90,$B$9)</f>
        <v/>
      </c>
      <c r="T90" s="21">
        <f>IF(Q90&gt;$B$10,0,IF(Q90&lt;=$B$9,T89*$J$5/Q90,T89*$I$5/($B$9*$B$15+(Q90-$B$9)*$B$16)))</f>
        <v/>
      </c>
      <c r="U90" s="21">
        <f>IF(Q90&gt;$B$10,0,IF(Q90&lt;=$B$9,U89*$J$6/Q90,U89*$I$6/($B$9*$B$15+(Q90-$B$9)*$B$16)))</f>
        <v/>
      </c>
      <c r="V90" s="21">
        <f>IF(Q90&gt;$B$10,0,IF(Q90&lt;=$B$9,V89*$J$7/Q90,V89*$I$7/($B$9*$B$15+(Q90-$B$9)*$B$16)))</f>
        <v/>
      </c>
      <c r="W90" s="21">
        <f>IF(Q90&gt;$B$10,0,IF(Q90&lt;=$B$9,W89*$J$8/Q90,W89*$I$8/($B$9*$B$15+(Q90-$B$9)*$B$16)))</f>
        <v/>
      </c>
      <c r="X90" s="21">
        <f>IF(Q90&gt;$B$10,0,IF(Q90&lt;=$B$9,X89*$J$9/Q90,X89*$I$9/($B$9*$B$15+(Q90-$B$9)*$B$16)))</f>
        <v/>
      </c>
      <c r="Y90" s="21">
        <f>IF(Q90&gt;$B$10,0,IF(Q90&lt;=$B$9,Y89*$J$10/Q90,Y89*$I$10/($B$9*$B$15+(Q90-$B$9)*$B$16)))</f>
        <v/>
      </c>
      <c r="Z90" s="21">
        <f>IF(Q90&gt;$B$10,0,IF(Q90&lt;=$B$9,Z89*$J$11/Q90,Z89*$I$11/($B$9*$B$15+(Q90-$B$9)*$B$16)))</f>
        <v/>
      </c>
      <c r="AA90" s="21">
        <f>IF(Q90&gt;$B$10,0,IF(Q90&lt;=$B$9,AA89*$J$12/Q90,AA89*$I$12/($B$9*$B$15+(Q90-$B$9)*$B$16)))</f>
        <v/>
      </c>
      <c r="AB90" s="21">
        <f>IF(Q90&gt;$B$10,0,IF(Q90&lt;=$B$9,AB89*$J$13/Q90,AB89*$I$13/($B$9*$B$15+(Q90-$B$9)*$B$16)))</f>
        <v/>
      </c>
      <c r="AC90" s="21">
        <f>IF(Q90&gt;$B$10,0,IF(Q90&lt;=$B$9,AC89*$J$14/Q90,AC89*$I$14/($B$9*$B$15+(Q90-$B$9)*$B$16)))</f>
        <v/>
      </c>
      <c r="AD90" s="21">
        <f>IF(Q90&gt;$B$10,0,IF(Q90&lt;=$B$9,AD89*$J$15/Q90,AD89*$I$15/($B$9*$B$15+(Q90-$B$9)*$B$16)))</f>
        <v/>
      </c>
      <c r="AE90" s="21">
        <f>IF(Q90&gt;$B$10,0,IF(Q90&lt;=$B$9,AE89*$J$16/Q90,AE89*$I$16/($B$9*$B$15+(Q90-$B$9)*$B$16)))</f>
        <v/>
      </c>
    </row>
    <row r="91" ht="15" customHeight="1" s="22">
      <c r="D91" s="33" t="n"/>
      <c r="E91" s="40" t="n"/>
      <c r="F91" s="35" t="n"/>
      <c r="G91" s="35" t="n"/>
      <c r="H91" s="35" t="n"/>
      <c r="Q91" s="21">
        <f>Q90+1</f>
        <v/>
      </c>
      <c r="R91" s="21">
        <f>MAX(Q91-$B$9,0)</f>
        <v/>
      </c>
      <c r="S91" s="21">
        <f>MIN(Q91,$B$9)</f>
        <v/>
      </c>
      <c r="T91" s="21">
        <f>IF(Q91&gt;$B$10,0,IF(Q91&lt;=$B$9,T90*$J$5/Q91,T90*$I$5/($B$9*$B$15+(Q91-$B$9)*$B$16)))</f>
        <v/>
      </c>
      <c r="U91" s="21">
        <f>IF(Q91&gt;$B$10,0,IF(Q91&lt;=$B$9,U90*$J$6/Q91,U90*$I$6/($B$9*$B$15+(Q91-$B$9)*$B$16)))</f>
        <v/>
      </c>
      <c r="V91" s="21">
        <f>IF(Q91&gt;$B$10,0,IF(Q91&lt;=$B$9,V90*$J$7/Q91,V90*$I$7/($B$9*$B$15+(Q91-$B$9)*$B$16)))</f>
        <v/>
      </c>
      <c r="W91" s="21">
        <f>IF(Q91&gt;$B$10,0,IF(Q91&lt;=$B$9,W90*$J$8/Q91,W90*$I$8/($B$9*$B$15+(Q91-$B$9)*$B$16)))</f>
        <v/>
      </c>
      <c r="X91" s="21">
        <f>IF(Q91&gt;$B$10,0,IF(Q91&lt;=$B$9,X90*$J$9/Q91,X90*$I$9/($B$9*$B$15+(Q91-$B$9)*$B$16)))</f>
        <v/>
      </c>
      <c r="Y91" s="21">
        <f>IF(Q91&gt;$B$10,0,IF(Q91&lt;=$B$9,Y90*$J$10/Q91,Y90*$I$10/($B$9*$B$15+(Q91-$B$9)*$B$16)))</f>
        <v/>
      </c>
      <c r="Z91" s="21">
        <f>IF(Q91&gt;$B$10,0,IF(Q91&lt;=$B$9,Z90*$J$11/Q91,Z90*$I$11/($B$9*$B$15+(Q91-$B$9)*$B$16)))</f>
        <v/>
      </c>
      <c r="AA91" s="21">
        <f>IF(Q91&gt;$B$10,0,IF(Q91&lt;=$B$9,AA90*$J$12/Q91,AA90*$I$12/($B$9*$B$15+(Q91-$B$9)*$B$16)))</f>
        <v/>
      </c>
      <c r="AB91" s="21">
        <f>IF(Q91&gt;$B$10,0,IF(Q91&lt;=$B$9,AB90*$J$13/Q91,AB90*$I$13/($B$9*$B$15+(Q91-$B$9)*$B$16)))</f>
        <v/>
      </c>
      <c r="AC91" s="21">
        <f>IF(Q91&gt;$B$10,0,IF(Q91&lt;=$B$9,AC90*$J$14/Q91,AC90*$I$14/($B$9*$B$15+(Q91-$B$9)*$B$16)))</f>
        <v/>
      </c>
      <c r="AD91" s="21">
        <f>IF(Q91&gt;$B$10,0,IF(Q91&lt;=$B$9,AD90*$J$15/Q91,AD90*$I$15/($B$9*$B$15+(Q91-$B$9)*$B$16)))</f>
        <v/>
      </c>
      <c r="AE91" s="21">
        <f>IF(Q91&gt;$B$10,0,IF(Q91&lt;=$B$9,AE90*$J$16/Q91,AE90*$I$16/($B$9*$B$15+(Q91-$B$9)*$B$16)))</f>
        <v/>
      </c>
    </row>
    <row r="92" ht="15" customHeight="1" s="22">
      <c r="D92" s="33" t="n"/>
      <c r="E92" s="40" t="n"/>
      <c r="F92" s="35" t="n"/>
      <c r="G92" s="35" t="n"/>
      <c r="H92" s="35" t="n"/>
      <c r="Q92" s="21">
        <f>Q91+1</f>
        <v/>
      </c>
      <c r="R92" s="21">
        <f>MAX(Q92-$B$9,0)</f>
        <v/>
      </c>
      <c r="S92" s="21">
        <f>MIN(Q92,$B$9)</f>
        <v/>
      </c>
      <c r="T92" s="21">
        <f>IF(Q92&gt;$B$10,0,IF(Q92&lt;=$B$9,T91*$J$5/Q92,T91*$I$5/($B$9*$B$15+(Q92-$B$9)*$B$16)))</f>
        <v/>
      </c>
      <c r="U92" s="21">
        <f>IF(Q92&gt;$B$10,0,IF(Q92&lt;=$B$9,U91*$J$6/Q92,U91*$I$6/($B$9*$B$15+(Q92-$B$9)*$B$16)))</f>
        <v/>
      </c>
      <c r="V92" s="21">
        <f>IF(Q92&gt;$B$10,0,IF(Q92&lt;=$B$9,V91*$J$7/Q92,V91*$I$7/($B$9*$B$15+(Q92-$B$9)*$B$16)))</f>
        <v/>
      </c>
      <c r="W92" s="21">
        <f>IF(Q92&gt;$B$10,0,IF(Q92&lt;=$B$9,W91*$J$8/Q92,W91*$I$8/($B$9*$B$15+(Q92-$B$9)*$B$16)))</f>
        <v/>
      </c>
      <c r="X92" s="21">
        <f>IF(Q92&gt;$B$10,0,IF(Q92&lt;=$B$9,X91*$J$9/Q92,X91*$I$9/($B$9*$B$15+(Q92-$B$9)*$B$16)))</f>
        <v/>
      </c>
      <c r="Y92" s="21">
        <f>IF(Q92&gt;$B$10,0,IF(Q92&lt;=$B$9,Y91*$J$10/Q92,Y91*$I$10/($B$9*$B$15+(Q92-$B$9)*$B$16)))</f>
        <v/>
      </c>
      <c r="Z92" s="21">
        <f>IF(Q92&gt;$B$10,0,IF(Q92&lt;=$B$9,Z91*$J$11/Q92,Z91*$I$11/($B$9*$B$15+(Q92-$B$9)*$B$16)))</f>
        <v/>
      </c>
      <c r="AA92" s="21">
        <f>IF(Q92&gt;$B$10,0,IF(Q92&lt;=$B$9,AA91*$J$12/Q92,AA91*$I$12/($B$9*$B$15+(Q92-$B$9)*$B$16)))</f>
        <v/>
      </c>
      <c r="AB92" s="21">
        <f>IF(Q92&gt;$B$10,0,IF(Q92&lt;=$B$9,AB91*$J$13/Q92,AB91*$I$13/($B$9*$B$15+(Q92-$B$9)*$B$16)))</f>
        <v/>
      </c>
      <c r="AC92" s="21">
        <f>IF(Q92&gt;$B$10,0,IF(Q92&lt;=$B$9,AC91*$J$14/Q92,AC91*$I$14/($B$9*$B$15+(Q92-$B$9)*$B$16)))</f>
        <v/>
      </c>
      <c r="AD92" s="21">
        <f>IF(Q92&gt;$B$10,0,IF(Q92&lt;=$B$9,AD91*$J$15/Q92,AD91*$I$15/($B$9*$B$15+(Q92-$B$9)*$B$16)))</f>
        <v/>
      </c>
      <c r="AE92" s="21">
        <f>IF(Q92&gt;$B$10,0,IF(Q92&lt;=$B$9,AE91*$J$16/Q92,AE91*$I$16/($B$9*$B$15+(Q92-$B$9)*$B$16)))</f>
        <v/>
      </c>
    </row>
    <row r="93" ht="15" customHeight="1" s="22">
      <c r="D93" s="33" t="n"/>
      <c r="E93" s="40" t="n"/>
      <c r="F93" s="35" t="n"/>
      <c r="G93" s="35" t="n"/>
      <c r="H93" s="35" t="n"/>
      <c r="Q93" s="21">
        <f>Q92+1</f>
        <v/>
      </c>
      <c r="R93" s="21">
        <f>MAX(Q93-$B$9,0)</f>
        <v/>
      </c>
      <c r="S93" s="21">
        <f>MIN(Q93,$B$9)</f>
        <v/>
      </c>
      <c r="T93" s="21">
        <f>IF(Q93&gt;$B$10,0,IF(Q93&lt;=$B$9,T92*$J$5/Q93,T92*$I$5/($B$9*$B$15+(Q93-$B$9)*$B$16)))</f>
        <v/>
      </c>
      <c r="U93" s="21">
        <f>IF(Q93&gt;$B$10,0,IF(Q93&lt;=$B$9,U92*$J$6/Q93,U92*$I$6/($B$9*$B$15+(Q93-$B$9)*$B$16)))</f>
        <v/>
      </c>
      <c r="V93" s="21">
        <f>IF(Q93&gt;$B$10,0,IF(Q93&lt;=$B$9,V92*$J$7/Q93,V92*$I$7/($B$9*$B$15+(Q93-$B$9)*$B$16)))</f>
        <v/>
      </c>
      <c r="W93" s="21">
        <f>IF(Q93&gt;$B$10,0,IF(Q93&lt;=$B$9,W92*$J$8/Q93,W92*$I$8/($B$9*$B$15+(Q93-$B$9)*$B$16)))</f>
        <v/>
      </c>
      <c r="X93" s="21">
        <f>IF(Q93&gt;$B$10,0,IF(Q93&lt;=$B$9,X92*$J$9/Q93,X92*$I$9/($B$9*$B$15+(Q93-$B$9)*$B$16)))</f>
        <v/>
      </c>
      <c r="Y93" s="21">
        <f>IF(Q93&gt;$B$10,0,IF(Q93&lt;=$B$9,Y92*$J$10/Q93,Y92*$I$10/($B$9*$B$15+(Q93-$B$9)*$B$16)))</f>
        <v/>
      </c>
      <c r="Z93" s="21">
        <f>IF(Q93&gt;$B$10,0,IF(Q93&lt;=$B$9,Z92*$J$11/Q93,Z92*$I$11/($B$9*$B$15+(Q93-$B$9)*$B$16)))</f>
        <v/>
      </c>
      <c r="AA93" s="21">
        <f>IF(Q93&gt;$B$10,0,IF(Q93&lt;=$B$9,AA92*$J$12/Q93,AA92*$I$12/($B$9*$B$15+(Q93-$B$9)*$B$16)))</f>
        <v/>
      </c>
      <c r="AB93" s="21">
        <f>IF(Q93&gt;$B$10,0,IF(Q93&lt;=$B$9,AB92*$J$13/Q93,AB92*$I$13/($B$9*$B$15+(Q93-$B$9)*$B$16)))</f>
        <v/>
      </c>
      <c r="AC93" s="21">
        <f>IF(Q93&gt;$B$10,0,IF(Q93&lt;=$B$9,AC92*$J$14/Q93,AC92*$I$14/($B$9*$B$15+(Q93-$B$9)*$B$16)))</f>
        <v/>
      </c>
      <c r="AD93" s="21">
        <f>IF(Q93&gt;$B$10,0,IF(Q93&lt;=$B$9,AD92*$J$15/Q93,AD92*$I$15/($B$9*$B$15+(Q93-$B$9)*$B$16)))</f>
        <v/>
      </c>
      <c r="AE93" s="21">
        <f>IF(Q93&gt;$B$10,0,IF(Q93&lt;=$B$9,AE92*$J$16/Q93,AE92*$I$16/($B$9*$B$15+(Q93-$B$9)*$B$16)))</f>
        <v/>
      </c>
    </row>
    <row r="94" ht="15" customHeight="1" s="22">
      <c r="D94" s="33" t="n"/>
      <c r="E94" s="40" t="n"/>
      <c r="F94" s="35" t="n"/>
      <c r="G94" s="35" t="n"/>
      <c r="H94" s="35" t="n"/>
      <c r="Q94" s="21">
        <f>Q93+1</f>
        <v/>
      </c>
      <c r="R94" s="21">
        <f>MAX(Q94-$B$9,0)</f>
        <v/>
      </c>
      <c r="S94" s="21">
        <f>MIN(Q94,$B$9)</f>
        <v/>
      </c>
      <c r="T94" s="21">
        <f>IF(Q94&gt;$B$10,0,IF(Q94&lt;=$B$9,T93*$J$5/Q94,T93*$I$5/($B$9*$B$15+(Q94-$B$9)*$B$16)))</f>
        <v/>
      </c>
      <c r="U94" s="21">
        <f>IF(Q94&gt;$B$10,0,IF(Q94&lt;=$B$9,U93*$J$6/Q94,U93*$I$6/($B$9*$B$15+(Q94-$B$9)*$B$16)))</f>
        <v/>
      </c>
      <c r="V94" s="21">
        <f>IF(Q94&gt;$B$10,0,IF(Q94&lt;=$B$9,V93*$J$7/Q94,V93*$I$7/($B$9*$B$15+(Q94-$B$9)*$B$16)))</f>
        <v/>
      </c>
      <c r="W94" s="21">
        <f>IF(Q94&gt;$B$10,0,IF(Q94&lt;=$B$9,W93*$J$8/Q94,W93*$I$8/($B$9*$B$15+(Q94-$B$9)*$B$16)))</f>
        <v/>
      </c>
      <c r="X94" s="21">
        <f>IF(Q94&gt;$B$10,0,IF(Q94&lt;=$B$9,X93*$J$9/Q94,X93*$I$9/($B$9*$B$15+(Q94-$B$9)*$B$16)))</f>
        <v/>
      </c>
      <c r="Y94" s="21">
        <f>IF(Q94&gt;$B$10,0,IF(Q94&lt;=$B$9,Y93*$J$10/Q94,Y93*$I$10/($B$9*$B$15+(Q94-$B$9)*$B$16)))</f>
        <v/>
      </c>
      <c r="Z94" s="21">
        <f>IF(Q94&gt;$B$10,0,IF(Q94&lt;=$B$9,Z93*$J$11/Q94,Z93*$I$11/($B$9*$B$15+(Q94-$B$9)*$B$16)))</f>
        <v/>
      </c>
      <c r="AA94" s="21">
        <f>IF(Q94&gt;$B$10,0,IF(Q94&lt;=$B$9,AA93*$J$12/Q94,AA93*$I$12/($B$9*$B$15+(Q94-$B$9)*$B$16)))</f>
        <v/>
      </c>
      <c r="AB94" s="21">
        <f>IF(Q94&gt;$B$10,0,IF(Q94&lt;=$B$9,AB93*$J$13/Q94,AB93*$I$13/($B$9*$B$15+(Q94-$B$9)*$B$16)))</f>
        <v/>
      </c>
      <c r="AC94" s="21">
        <f>IF(Q94&gt;$B$10,0,IF(Q94&lt;=$B$9,AC93*$J$14/Q94,AC93*$I$14/($B$9*$B$15+(Q94-$B$9)*$B$16)))</f>
        <v/>
      </c>
      <c r="AD94" s="21">
        <f>IF(Q94&gt;$B$10,0,IF(Q94&lt;=$B$9,AD93*$J$15/Q94,AD93*$I$15/($B$9*$B$15+(Q94-$B$9)*$B$16)))</f>
        <v/>
      </c>
      <c r="AE94" s="21">
        <f>IF(Q94&gt;$B$10,0,IF(Q94&lt;=$B$9,AE93*$J$16/Q94,AE93*$I$16/($B$9*$B$15+(Q94-$B$9)*$B$16)))</f>
        <v/>
      </c>
    </row>
    <row r="95" ht="15" customHeight="1" s="22">
      <c r="D95" s="33" t="n"/>
      <c r="E95" s="40" t="n"/>
      <c r="F95" s="35" t="n"/>
      <c r="G95" s="35" t="n"/>
      <c r="H95" s="35" t="n"/>
      <c r="Q95" s="21">
        <f>Q94+1</f>
        <v/>
      </c>
      <c r="R95" s="21">
        <f>MAX(Q95-$B$9,0)</f>
        <v/>
      </c>
      <c r="S95" s="21">
        <f>MIN(Q95,$B$9)</f>
        <v/>
      </c>
      <c r="T95" s="21">
        <f>IF(Q95&gt;$B$10,0,IF(Q95&lt;=$B$9,T94*$J$5/Q95,T94*$I$5/($B$9*$B$15+(Q95-$B$9)*$B$16)))</f>
        <v/>
      </c>
      <c r="U95" s="21">
        <f>IF(Q95&gt;$B$10,0,IF(Q95&lt;=$B$9,U94*$J$6/Q95,U94*$I$6/($B$9*$B$15+(Q95-$B$9)*$B$16)))</f>
        <v/>
      </c>
      <c r="V95" s="21">
        <f>IF(Q95&gt;$B$10,0,IF(Q95&lt;=$B$9,V94*$J$7/Q95,V94*$I$7/($B$9*$B$15+(Q95-$B$9)*$B$16)))</f>
        <v/>
      </c>
      <c r="W95" s="21">
        <f>IF(Q95&gt;$B$10,0,IF(Q95&lt;=$B$9,W94*$J$8/Q95,W94*$I$8/($B$9*$B$15+(Q95-$B$9)*$B$16)))</f>
        <v/>
      </c>
      <c r="X95" s="21">
        <f>IF(Q95&gt;$B$10,0,IF(Q95&lt;=$B$9,X94*$J$9/Q95,X94*$I$9/($B$9*$B$15+(Q95-$B$9)*$B$16)))</f>
        <v/>
      </c>
      <c r="Y95" s="21">
        <f>IF(Q95&gt;$B$10,0,IF(Q95&lt;=$B$9,Y94*$J$10/Q95,Y94*$I$10/($B$9*$B$15+(Q95-$B$9)*$B$16)))</f>
        <v/>
      </c>
      <c r="Z95" s="21">
        <f>IF(Q95&gt;$B$10,0,IF(Q95&lt;=$B$9,Z94*$J$11/Q95,Z94*$I$11/($B$9*$B$15+(Q95-$B$9)*$B$16)))</f>
        <v/>
      </c>
      <c r="AA95" s="21">
        <f>IF(Q95&gt;$B$10,0,IF(Q95&lt;=$B$9,AA94*$J$12/Q95,AA94*$I$12/($B$9*$B$15+(Q95-$B$9)*$B$16)))</f>
        <v/>
      </c>
      <c r="AB95" s="21">
        <f>IF(Q95&gt;$B$10,0,IF(Q95&lt;=$B$9,AB94*$J$13/Q95,AB94*$I$13/($B$9*$B$15+(Q95-$B$9)*$B$16)))</f>
        <v/>
      </c>
      <c r="AC95" s="21">
        <f>IF(Q95&gt;$B$10,0,IF(Q95&lt;=$B$9,AC94*$J$14/Q95,AC94*$I$14/($B$9*$B$15+(Q95-$B$9)*$B$16)))</f>
        <v/>
      </c>
      <c r="AD95" s="21">
        <f>IF(Q95&gt;$B$10,0,IF(Q95&lt;=$B$9,AD94*$J$15/Q95,AD94*$I$15/($B$9*$B$15+(Q95-$B$9)*$B$16)))</f>
        <v/>
      </c>
      <c r="AE95" s="21">
        <f>IF(Q95&gt;$B$10,0,IF(Q95&lt;=$B$9,AE94*$J$16/Q95,AE94*$I$16/($B$9*$B$15+(Q95-$B$9)*$B$16)))</f>
        <v/>
      </c>
    </row>
    <row r="96" ht="15" customHeight="1" s="22">
      <c r="D96" s="33" t="n"/>
      <c r="E96" s="40" t="n"/>
      <c r="F96" s="35" t="n"/>
      <c r="G96" s="35" t="n"/>
      <c r="H96" s="35" t="n"/>
      <c r="Q96" s="21">
        <f>Q95+1</f>
        <v/>
      </c>
      <c r="R96" s="21">
        <f>MAX(Q96-$B$9,0)</f>
        <v/>
      </c>
      <c r="S96" s="21">
        <f>MIN(Q96,$B$9)</f>
        <v/>
      </c>
      <c r="T96" s="21">
        <f>IF(Q96&gt;$B$10,0,IF(Q96&lt;=$B$9,T95*$J$5/Q96,T95*$I$5/($B$9*$B$15+(Q96-$B$9)*$B$16)))</f>
        <v/>
      </c>
      <c r="U96" s="21">
        <f>IF(Q96&gt;$B$10,0,IF(Q96&lt;=$B$9,U95*$J$6/Q96,U95*$I$6/($B$9*$B$15+(Q96-$B$9)*$B$16)))</f>
        <v/>
      </c>
      <c r="V96" s="21">
        <f>IF(Q96&gt;$B$10,0,IF(Q96&lt;=$B$9,V95*$J$7/Q96,V95*$I$7/($B$9*$B$15+(Q96-$B$9)*$B$16)))</f>
        <v/>
      </c>
      <c r="W96" s="21">
        <f>IF(Q96&gt;$B$10,0,IF(Q96&lt;=$B$9,W95*$J$8/Q96,W95*$I$8/($B$9*$B$15+(Q96-$B$9)*$B$16)))</f>
        <v/>
      </c>
      <c r="X96" s="21">
        <f>IF(Q96&gt;$B$10,0,IF(Q96&lt;=$B$9,X95*$J$9/Q96,X95*$I$9/($B$9*$B$15+(Q96-$B$9)*$B$16)))</f>
        <v/>
      </c>
      <c r="Y96" s="21">
        <f>IF(Q96&gt;$B$10,0,IF(Q96&lt;=$B$9,Y95*$J$10/Q96,Y95*$I$10/($B$9*$B$15+(Q96-$B$9)*$B$16)))</f>
        <v/>
      </c>
      <c r="Z96" s="21">
        <f>IF(Q96&gt;$B$10,0,IF(Q96&lt;=$B$9,Z95*$J$11/Q96,Z95*$I$11/($B$9*$B$15+(Q96-$B$9)*$B$16)))</f>
        <v/>
      </c>
      <c r="AA96" s="21">
        <f>IF(Q96&gt;$B$10,0,IF(Q96&lt;=$B$9,AA95*$J$12/Q96,AA95*$I$12/($B$9*$B$15+(Q96-$B$9)*$B$16)))</f>
        <v/>
      </c>
      <c r="AB96" s="21">
        <f>IF(Q96&gt;$B$10,0,IF(Q96&lt;=$B$9,AB95*$J$13/Q96,AB95*$I$13/($B$9*$B$15+(Q96-$B$9)*$B$16)))</f>
        <v/>
      </c>
      <c r="AC96" s="21">
        <f>IF(Q96&gt;$B$10,0,IF(Q96&lt;=$B$9,AC95*$J$14/Q96,AC95*$I$14/($B$9*$B$15+(Q96-$B$9)*$B$16)))</f>
        <v/>
      </c>
      <c r="AD96" s="21">
        <f>IF(Q96&gt;$B$10,0,IF(Q96&lt;=$B$9,AD95*$J$15/Q96,AD95*$I$15/($B$9*$B$15+(Q96-$B$9)*$B$16)))</f>
        <v/>
      </c>
      <c r="AE96" s="21">
        <f>IF(Q96&gt;$B$10,0,IF(Q96&lt;=$B$9,AE95*$J$16/Q96,AE95*$I$16/($B$9*$B$15+(Q96-$B$9)*$B$16)))</f>
        <v/>
      </c>
    </row>
    <row r="97" ht="15" customHeight="1" s="22">
      <c r="D97" s="33" t="n"/>
      <c r="E97" s="40" t="n"/>
      <c r="F97" s="35" t="n"/>
      <c r="G97" s="35" t="n"/>
      <c r="H97" s="35" t="n"/>
      <c r="Q97" s="21">
        <f>Q96+1</f>
        <v/>
      </c>
      <c r="R97" s="21">
        <f>MAX(Q97-$B$9,0)</f>
        <v/>
      </c>
      <c r="S97" s="21">
        <f>MIN(Q97,$B$9)</f>
        <v/>
      </c>
      <c r="T97" s="21">
        <f>IF(Q97&gt;$B$10,0,IF(Q97&lt;=$B$9,T96*$J$5/Q97,T96*$I$5/($B$9*$B$15+(Q97-$B$9)*$B$16)))</f>
        <v/>
      </c>
      <c r="U97" s="21">
        <f>IF(Q97&gt;$B$10,0,IF(Q97&lt;=$B$9,U96*$J$6/Q97,U96*$I$6/($B$9*$B$15+(Q97-$B$9)*$B$16)))</f>
        <v/>
      </c>
      <c r="V97" s="21">
        <f>IF(Q97&gt;$B$10,0,IF(Q97&lt;=$B$9,V96*$J$7/Q97,V96*$I$7/($B$9*$B$15+(Q97-$B$9)*$B$16)))</f>
        <v/>
      </c>
      <c r="W97" s="21">
        <f>IF(Q97&gt;$B$10,0,IF(Q97&lt;=$B$9,W96*$J$8/Q97,W96*$I$8/($B$9*$B$15+(Q97-$B$9)*$B$16)))</f>
        <v/>
      </c>
      <c r="X97" s="21">
        <f>IF(Q97&gt;$B$10,0,IF(Q97&lt;=$B$9,X96*$J$9/Q97,X96*$I$9/($B$9*$B$15+(Q97-$B$9)*$B$16)))</f>
        <v/>
      </c>
      <c r="Y97" s="21">
        <f>IF(Q97&gt;$B$10,0,IF(Q97&lt;=$B$9,Y96*$J$10/Q97,Y96*$I$10/($B$9*$B$15+(Q97-$B$9)*$B$16)))</f>
        <v/>
      </c>
      <c r="Z97" s="21">
        <f>IF(Q97&gt;$B$10,0,IF(Q97&lt;=$B$9,Z96*$J$11/Q97,Z96*$I$11/($B$9*$B$15+(Q97-$B$9)*$B$16)))</f>
        <v/>
      </c>
      <c r="AA97" s="21">
        <f>IF(Q97&gt;$B$10,0,IF(Q97&lt;=$B$9,AA96*$J$12/Q97,AA96*$I$12/($B$9*$B$15+(Q97-$B$9)*$B$16)))</f>
        <v/>
      </c>
      <c r="AB97" s="21">
        <f>IF(Q97&gt;$B$10,0,IF(Q97&lt;=$B$9,AB96*$J$13/Q97,AB96*$I$13/($B$9*$B$15+(Q97-$B$9)*$B$16)))</f>
        <v/>
      </c>
      <c r="AC97" s="21">
        <f>IF(Q97&gt;$B$10,0,IF(Q97&lt;=$B$9,AC96*$J$14/Q97,AC96*$I$14/($B$9*$B$15+(Q97-$B$9)*$B$16)))</f>
        <v/>
      </c>
      <c r="AD97" s="21">
        <f>IF(Q97&gt;$B$10,0,IF(Q97&lt;=$B$9,AD96*$J$15/Q97,AD96*$I$15/($B$9*$B$15+(Q97-$B$9)*$B$16)))</f>
        <v/>
      </c>
      <c r="AE97" s="21">
        <f>IF(Q97&gt;$B$10,0,IF(Q97&lt;=$B$9,AE96*$J$16/Q97,AE96*$I$16/($B$9*$B$15+(Q97-$B$9)*$B$16)))</f>
        <v/>
      </c>
    </row>
    <row r="98" ht="15" customHeight="1" s="22">
      <c r="D98" s="33" t="n"/>
      <c r="E98" s="40" t="n"/>
      <c r="F98" s="35" t="n"/>
      <c r="G98" s="35" t="n"/>
      <c r="H98" s="35" t="n"/>
      <c r="Q98" s="21">
        <f>Q97+1</f>
        <v/>
      </c>
      <c r="R98" s="21">
        <f>MAX(Q98-$B$9,0)</f>
        <v/>
      </c>
      <c r="S98" s="21">
        <f>MIN(Q98,$B$9)</f>
        <v/>
      </c>
      <c r="T98" s="21">
        <f>IF(Q98&gt;$B$10,0,IF(Q98&lt;=$B$9,T97*$J$5/Q98,T97*$I$5/($B$9*$B$15+(Q98-$B$9)*$B$16)))</f>
        <v/>
      </c>
      <c r="U98" s="21">
        <f>IF(Q98&gt;$B$10,0,IF(Q98&lt;=$B$9,U97*$J$6/Q98,U97*$I$6/($B$9*$B$15+(Q98-$B$9)*$B$16)))</f>
        <v/>
      </c>
      <c r="V98" s="21">
        <f>IF(Q98&gt;$B$10,0,IF(Q98&lt;=$B$9,V97*$J$7/Q98,V97*$I$7/($B$9*$B$15+(Q98-$B$9)*$B$16)))</f>
        <v/>
      </c>
      <c r="W98" s="21">
        <f>IF(Q98&gt;$B$10,0,IF(Q98&lt;=$B$9,W97*$J$8/Q98,W97*$I$8/($B$9*$B$15+(Q98-$B$9)*$B$16)))</f>
        <v/>
      </c>
      <c r="X98" s="21">
        <f>IF(Q98&gt;$B$10,0,IF(Q98&lt;=$B$9,X97*$J$9/Q98,X97*$I$9/($B$9*$B$15+(Q98-$B$9)*$B$16)))</f>
        <v/>
      </c>
      <c r="Y98" s="21">
        <f>IF(Q98&gt;$B$10,0,IF(Q98&lt;=$B$9,Y97*$J$10/Q98,Y97*$I$10/($B$9*$B$15+(Q98-$B$9)*$B$16)))</f>
        <v/>
      </c>
      <c r="Z98" s="21">
        <f>IF(Q98&gt;$B$10,0,IF(Q98&lt;=$B$9,Z97*$J$11/Q98,Z97*$I$11/($B$9*$B$15+(Q98-$B$9)*$B$16)))</f>
        <v/>
      </c>
      <c r="AA98" s="21">
        <f>IF(Q98&gt;$B$10,0,IF(Q98&lt;=$B$9,AA97*$J$12/Q98,AA97*$I$12/($B$9*$B$15+(Q98-$B$9)*$B$16)))</f>
        <v/>
      </c>
      <c r="AB98" s="21">
        <f>IF(Q98&gt;$B$10,0,IF(Q98&lt;=$B$9,AB97*$J$13/Q98,AB97*$I$13/($B$9*$B$15+(Q98-$B$9)*$B$16)))</f>
        <v/>
      </c>
      <c r="AC98" s="21">
        <f>IF(Q98&gt;$B$10,0,IF(Q98&lt;=$B$9,AC97*$J$14/Q98,AC97*$I$14/($B$9*$B$15+(Q98-$B$9)*$B$16)))</f>
        <v/>
      </c>
      <c r="AD98" s="21">
        <f>IF(Q98&gt;$B$10,0,IF(Q98&lt;=$B$9,AD97*$J$15/Q98,AD97*$I$15/($B$9*$B$15+(Q98-$B$9)*$B$16)))</f>
        <v/>
      </c>
      <c r="AE98" s="21">
        <f>IF(Q98&gt;$B$10,0,IF(Q98&lt;=$B$9,AE97*$J$16/Q98,AE97*$I$16/($B$9*$B$15+(Q98-$B$9)*$B$16)))</f>
        <v/>
      </c>
    </row>
    <row r="99" ht="15" customHeight="1" s="22">
      <c r="D99" s="33" t="n"/>
      <c r="E99" s="40" t="n"/>
      <c r="F99" s="35" t="n"/>
      <c r="G99" s="35" t="n"/>
      <c r="H99" s="35" t="n"/>
      <c r="Q99" s="21">
        <f>Q98+1</f>
        <v/>
      </c>
      <c r="R99" s="21">
        <f>MAX(Q99-$B$9,0)</f>
        <v/>
      </c>
      <c r="S99" s="21">
        <f>MIN(Q99,$B$9)</f>
        <v/>
      </c>
      <c r="T99" s="21">
        <f>IF(Q99&gt;$B$10,0,IF(Q99&lt;=$B$9,T98*$J$5/Q99,T98*$I$5/($B$9*$B$15+(Q99-$B$9)*$B$16)))</f>
        <v/>
      </c>
      <c r="U99" s="21">
        <f>IF(Q99&gt;$B$10,0,IF(Q99&lt;=$B$9,U98*$J$6/Q99,U98*$I$6/($B$9*$B$15+(Q99-$B$9)*$B$16)))</f>
        <v/>
      </c>
      <c r="V99" s="21">
        <f>IF(Q99&gt;$B$10,0,IF(Q99&lt;=$B$9,V98*$J$7/Q99,V98*$I$7/($B$9*$B$15+(Q99-$B$9)*$B$16)))</f>
        <v/>
      </c>
      <c r="W99" s="21">
        <f>IF(Q99&gt;$B$10,0,IF(Q99&lt;=$B$9,W98*$J$8/Q99,W98*$I$8/($B$9*$B$15+(Q99-$B$9)*$B$16)))</f>
        <v/>
      </c>
      <c r="X99" s="21">
        <f>IF(Q99&gt;$B$10,0,IF(Q99&lt;=$B$9,X98*$J$9/Q99,X98*$I$9/($B$9*$B$15+(Q99-$B$9)*$B$16)))</f>
        <v/>
      </c>
      <c r="Y99" s="21">
        <f>IF(Q99&gt;$B$10,0,IF(Q99&lt;=$B$9,Y98*$J$10/Q99,Y98*$I$10/($B$9*$B$15+(Q99-$B$9)*$B$16)))</f>
        <v/>
      </c>
      <c r="Z99" s="21">
        <f>IF(Q99&gt;$B$10,0,IF(Q99&lt;=$B$9,Z98*$J$11/Q99,Z98*$I$11/($B$9*$B$15+(Q99-$B$9)*$B$16)))</f>
        <v/>
      </c>
      <c r="AA99" s="21">
        <f>IF(Q99&gt;$B$10,0,IF(Q99&lt;=$B$9,AA98*$J$12/Q99,AA98*$I$12/($B$9*$B$15+(Q99-$B$9)*$B$16)))</f>
        <v/>
      </c>
      <c r="AB99" s="21">
        <f>IF(Q99&gt;$B$10,0,IF(Q99&lt;=$B$9,AB98*$J$13/Q99,AB98*$I$13/($B$9*$B$15+(Q99-$B$9)*$B$16)))</f>
        <v/>
      </c>
      <c r="AC99" s="21">
        <f>IF(Q99&gt;$B$10,0,IF(Q99&lt;=$B$9,AC98*$J$14/Q99,AC98*$I$14/($B$9*$B$15+(Q99-$B$9)*$B$16)))</f>
        <v/>
      </c>
      <c r="AD99" s="21">
        <f>IF(Q99&gt;$B$10,0,IF(Q99&lt;=$B$9,AD98*$J$15/Q99,AD98*$I$15/($B$9*$B$15+(Q99-$B$9)*$B$16)))</f>
        <v/>
      </c>
      <c r="AE99" s="21">
        <f>IF(Q99&gt;$B$10,0,IF(Q99&lt;=$B$9,AE98*$J$16/Q99,AE98*$I$16/($B$9*$B$15+(Q99-$B$9)*$B$16)))</f>
        <v/>
      </c>
    </row>
    <row r="100" ht="15" customHeight="1" s="22">
      <c r="D100" s="33" t="n"/>
      <c r="E100" s="40" t="n"/>
      <c r="F100" s="35" t="n"/>
      <c r="G100" s="35" t="n"/>
      <c r="H100" s="35" t="n"/>
      <c r="Q100" s="21">
        <f>Q99+1</f>
        <v/>
      </c>
      <c r="R100" s="21">
        <f>MAX(Q100-$B$9,0)</f>
        <v/>
      </c>
      <c r="S100" s="21">
        <f>MIN(Q100,$B$9)</f>
        <v/>
      </c>
      <c r="T100" s="21">
        <f>IF(Q100&gt;$B$10,0,IF(Q100&lt;=$B$9,T99*$J$5/Q100,T99*$I$5/($B$9*$B$15+(Q100-$B$9)*$B$16)))</f>
        <v/>
      </c>
      <c r="U100" s="21">
        <f>IF(Q100&gt;$B$10,0,IF(Q100&lt;=$B$9,U99*$J$6/Q100,U99*$I$6/($B$9*$B$15+(Q100-$B$9)*$B$16)))</f>
        <v/>
      </c>
      <c r="V100" s="21">
        <f>IF(Q100&gt;$B$10,0,IF(Q100&lt;=$B$9,V99*$J$7/Q100,V99*$I$7/($B$9*$B$15+(Q100-$B$9)*$B$16)))</f>
        <v/>
      </c>
      <c r="W100" s="21">
        <f>IF(Q100&gt;$B$10,0,IF(Q100&lt;=$B$9,W99*$J$8/Q100,W99*$I$8/($B$9*$B$15+(Q100-$B$9)*$B$16)))</f>
        <v/>
      </c>
      <c r="X100" s="21">
        <f>IF(Q100&gt;$B$10,0,IF(Q100&lt;=$B$9,X99*$J$9/Q100,X99*$I$9/($B$9*$B$15+(Q100-$B$9)*$B$16)))</f>
        <v/>
      </c>
      <c r="Y100" s="21">
        <f>IF(Q100&gt;$B$10,0,IF(Q100&lt;=$B$9,Y99*$J$10/Q100,Y99*$I$10/($B$9*$B$15+(Q100-$B$9)*$B$16)))</f>
        <v/>
      </c>
      <c r="Z100" s="21">
        <f>IF(Q100&gt;$B$10,0,IF(Q100&lt;=$B$9,Z99*$J$11/Q100,Z99*$I$11/($B$9*$B$15+(Q100-$B$9)*$B$16)))</f>
        <v/>
      </c>
      <c r="AA100" s="21">
        <f>IF(Q100&gt;$B$10,0,IF(Q100&lt;=$B$9,AA99*$J$12/Q100,AA99*$I$12/($B$9*$B$15+(Q100-$B$9)*$B$16)))</f>
        <v/>
      </c>
      <c r="AB100" s="21">
        <f>IF(Q100&gt;$B$10,0,IF(Q100&lt;=$B$9,AB99*$J$13/Q100,AB99*$I$13/($B$9*$B$15+(Q100-$B$9)*$B$16)))</f>
        <v/>
      </c>
      <c r="AC100" s="21">
        <f>IF(Q100&gt;$B$10,0,IF(Q100&lt;=$B$9,AC99*$J$14/Q100,AC99*$I$14/($B$9*$B$15+(Q100-$B$9)*$B$16)))</f>
        <v/>
      </c>
      <c r="AD100" s="21">
        <f>IF(Q100&gt;$B$10,0,IF(Q100&lt;=$B$9,AD99*$J$15/Q100,AD99*$I$15/($B$9*$B$15+(Q100-$B$9)*$B$16)))</f>
        <v/>
      </c>
      <c r="AE100" s="21">
        <f>IF(Q100&gt;$B$10,0,IF(Q100&lt;=$B$9,AE99*$J$16/Q100,AE99*$I$16/($B$9*$B$15+(Q100-$B$9)*$B$16)))</f>
        <v/>
      </c>
    </row>
    <row r="101" ht="15" customHeight="1" s="22">
      <c r="D101" s="33" t="n"/>
      <c r="E101" s="40" t="n"/>
      <c r="F101" s="35" t="n"/>
      <c r="G101" s="35" t="n"/>
      <c r="H101" s="35" t="n"/>
      <c r="Q101" s="21">
        <f>Q100+1</f>
        <v/>
      </c>
      <c r="R101" s="21">
        <f>MAX(Q101-$B$9,0)</f>
        <v/>
      </c>
      <c r="S101" s="21">
        <f>MIN(Q101,$B$9)</f>
        <v/>
      </c>
      <c r="T101" s="21">
        <f>IF(Q101&gt;$B$10,0,IF(Q101&lt;=$B$9,T100*$J$5/Q101,T100*$I$5/($B$9*$B$15+(Q101-$B$9)*$B$16)))</f>
        <v/>
      </c>
      <c r="U101" s="21">
        <f>IF(Q101&gt;$B$10,0,IF(Q101&lt;=$B$9,U100*$J$6/Q101,U100*$I$6/($B$9*$B$15+(Q101-$B$9)*$B$16)))</f>
        <v/>
      </c>
      <c r="V101" s="21">
        <f>IF(Q101&gt;$B$10,0,IF(Q101&lt;=$B$9,V100*$J$7/Q101,V100*$I$7/($B$9*$B$15+(Q101-$B$9)*$B$16)))</f>
        <v/>
      </c>
      <c r="W101" s="21">
        <f>IF(Q101&gt;$B$10,0,IF(Q101&lt;=$B$9,W100*$J$8/Q101,W100*$I$8/($B$9*$B$15+(Q101-$B$9)*$B$16)))</f>
        <v/>
      </c>
      <c r="X101" s="21">
        <f>IF(Q101&gt;$B$10,0,IF(Q101&lt;=$B$9,X100*$J$9/Q101,X100*$I$9/($B$9*$B$15+(Q101-$B$9)*$B$16)))</f>
        <v/>
      </c>
      <c r="Y101" s="21">
        <f>IF(Q101&gt;$B$10,0,IF(Q101&lt;=$B$9,Y100*$J$10/Q101,Y100*$I$10/($B$9*$B$15+(Q101-$B$9)*$B$16)))</f>
        <v/>
      </c>
      <c r="Z101" s="21">
        <f>IF(Q101&gt;$B$10,0,IF(Q101&lt;=$B$9,Z100*$J$11/Q101,Z100*$I$11/($B$9*$B$15+(Q101-$B$9)*$B$16)))</f>
        <v/>
      </c>
      <c r="AA101" s="21">
        <f>IF(Q101&gt;$B$10,0,IF(Q101&lt;=$B$9,AA100*$J$12/Q101,AA100*$I$12/($B$9*$B$15+(Q101-$B$9)*$B$16)))</f>
        <v/>
      </c>
      <c r="AB101" s="21">
        <f>IF(Q101&gt;$B$10,0,IF(Q101&lt;=$B$9,AB100*$J$13/Q101,AB100*$I$13/($B$9*$B$15+(Q101-$B$9)*$B$16)))</f>
        <v/>
      </c>
      <c r="AC101" s="21">
        <f>IF(Q101&gt;$B$10,0,IF(Q101&lt;=$B$9,AC100*$J$14/Q101,AC100*$I$14/($B$9*$B$15+(Q101-$B$9)*$B$16)))</f>
        <v/>
      </c>
      <c r="AD101" s="21">
        <f>IF(Q101&gt;$B$10,0,IF(Q101&lt;=$B$9,AD100*$J$15/Q101,AD100*$I$15/($B$9*$B$15+(Q101-$B$9)*$B$16)))</f>
        <v/>
      </c>
      <c r="AE101" s="21">
        <f>IF(Q101&gt;$B$10,0,IF(Q101&lt;=$B$9,AE100*$J$16/Q101,AE100*$I$16/($B$9*$B$15+(Q101-$B$9)*$B$16)))</f>
        <v/>
      </c>
    </row>
    <row r="102" ht="15" customHeight="1" s="22">
      <c r="D102" s="33" t="n"/>
      <c r="E102" s="40" t="n"/>
      <c r="F102" s="35" t="n"/>
      <c r="G102" s="35" t="n"/>
      <c r="H102" s="35" t="n"/>
      <c r="Q102" s="21">
        <f>Q101+1</f>
        <v/>
      </c>
      <c r="R102" s="21">
        <f>MAX(Q102-$B$9,0)</f>
        <v/>
      </c>
      <c r="S102" s="21">
        <f>MIN(Q102,$B$9)</f>
        <v/>
      </c>
      <c r="T102" s="21">
        <f>IF(Q102&gt;$B$10,0,IF(Q102&lt;=$B$9,T101*$J$5/Q102,T101*$I$5/($B$9*$B$15+(Q102-$B$9)*$B$16)))</f>
        <v/>
      </c>
      <c r="U102" s="21">
        <f>IF(Q102&gt;$B$10,0,IF(Q102&lt;=$B$9,U101*$J$6/Q102,U101*$I$6/($B$9*$B$15+(Q102-$B$9)*$B$16)))</f>
        <v/>
      </c>
      <c r="V102" s="21">
        <f>IF(Q102&gt;$B$10,0,IF(Q102&lt;=$B$9,V101*$J$7/Q102,V101*$I$7/($B$9*$B$15+(Q102-$B$9)*$B$16)))</f>
        <v/>
      </c>
      <c r="W102" s="21">
        <f>IF(Q102&gt;$B$10,0,IF(Q102&lt;=$B$9,W101*$J$8/Q102,W101*$I$8/($B$9*$B$15+(Q102-$B$9)*$B$16)))</f>
        <v/>
      </c>
      <c r="X102" s="21">
        <f>IF(Q102&gt;$B$10,0,IF(Q102&lt;=$B$9,X101*$J$9/Q102,X101*$I$9/($B$9*$B$15+(Q102-$B$9)*$B$16)))</f>
        <v/>
      </c>
      <c r="Y102" s="21">
        <f>IF(Q102&gt;$B$10,0,IF(Q102&lt;=$B$9,Y101*$J$10/Q102,Y101*$I$10/($B$9*$B$15+(Q102-$B$9)*$B$16)))</f>
        <v/>
      </c>
      <c r="Z102" s="21">
        <f>IF(Q102&gt;$B$10,0,IF(Q102&lt;=$B$9,Z101*$J$11/Q102,Z101*$I$11/($B$9*$B$15+(Q102-$B$9)*$B$16)))</f>
        <v/>
      </c>
      <c r="AA102" s="21">
        <f>IF(Q102&gt;$B$10,0,IF(Q102&lt;=$B$9,AA101*$J$12/Q102,AA101*$I$12/($B$9*$B$15+(Q102-$B$9)*$B$16)))</f>
        <v/>
      </c>
      <c r="AB102" s="21">
        <f>IF(Q102&gt;$B$10,0,IF(Q102&lt;=$B$9,AB101*$J$13/Q102,AB101*$I$13/($B$9*$B$15+(Q102-$B$9)*$B$16)))</f>
        <v/>
      </c>
      <c r="AC102" s="21">
        <f>IF(Q102&gt;$B$10,0,IF(Q102&lt;=$B$9,AC101*$J$14/Q102,AC101*$I$14/($B$9*$B$15+(Q102-$B$9)*$B$16)))</f>
        <v/>
      </c>
      <c r="AD102" s="21">
        <f>IF(Q102&gt;$B$10,0,IF(Q102&lt;=$B$9,AD101*$J$15/Q102,AD101*$I$15/($B$9*$B$15+(Q102-$B$9)*$B$16)))</f>
        <v/>
      </c>
      <c r="AE102" s="21">
        <f>IF(Q102&gt;$B$10,0,IF(Q102&lt;=$B$9,AE101*$J$16/Q102,AE101*$I$16/($B$9*$B$15+(Q102-$B$9)*$B$16)))</f>
        <v/>
      </c>
    </row>
    <row r="103" ht="15" customHeight="1" s="22">
      <c r="D103" s="33" t="n"/>
      <c r="E103" s="40" t="n"/>
      <c r="F103" s="35" t="n"/>
      <c r="G103" s="35" t="n"/>
      <c r="H103" s="35" t="n"/>
      <c r="Q103" s="21">
        <f>Q102+1</f>
        <v/>
      </c>
      <c r="R103" s="21">
        <f>MAX(Q103-$B$9,0)</f>
        <v/>
      </c>
      <c r="S103" s="21">
        <f>MIN(Q103,$B$9)</f>
        <v/>
      </c>
      <c r="T103" s="21">
        <f>IF(Q103&gt;$B$10,0,IF(Q103&lt;=$B$9,T102*$J$5/Q103,T102*$I$5/($B$9*$B$15+(Q103-$B$9)*$B$16)))</f>
        <v/>
      </c>
      <c r="U103" s="21">
        <f>IF(Q103&gt;$B$10,0,IF(Q103&lt;=$B$9,U102*$J$6/Q103,U102*$I$6/($B$9*$B$15+(Q103-$B$9)*$B$16)))</f>
        <v/>
      </c>
      <c r="V103" s="21">
        <f>IF(Q103&gt;$B$10,0,IF(Q103&lt;=$B$9,V102*$J$7/Q103,V102*$I$7/($B$9*$B$15+(Q103-$B$9)*$B$16)))</f>
        <v/>
      </c>
      <c r="W103" s="21">
        <f>IF(Q103&gt;$B$10,0,IF(Q103&lt;=$B$9,W102*$J$8/Q103,W102*$I$8/($B$9*$B$15+(Q103-$B$9)*$B$16)))</f>
        <v/>
      </c>
      <c r="X103" s="21">
        <f>IF(Q103&gt;$B$10,0,IF(Q103&lt;=$B$9,X102*$J$9/Q103,X102*$I$9/($B$9*$B$15+(Q103-$B$9)*$B$16)))</f>
        <v/>
      </c>
      <c r="Y103" s="21">
        <f>IF(Q103&gt;$B$10,0,IF(Q103&lt;=$B$9,Y102*$J$10/Q103,Y102*$I$10/($B$9*$B$15+(Q103-$B$9)*$B$16)))</f>
        <v/>
      </c>
      <c r="Z103" s="21">
        <f>IF(Q103&gt;$B$10,0,IF(Q103&lt;=$B$9,Z102*$J$11/Q103,Z102*$I$11/($B$9*$B$15+(Q103-$B$9)*$B$16)))</f>
        <v/>
      </c>
      <c r="AA103" s="21">
        <f>IF(Q103&gt;$B$10,0,IF(Q103&lt;=$B$9,AA102*$J$12/Q103,AA102*$I$12/($B$9*$B$15+(Q103-$B$9)*$B$16)))</f>
        <v/>
      </c>
      <c r="AB103" s="21">
        <f>IF(Q103&gt;$B$10,0,IF(Q103&lt;=$B$9,AB102*$J$13/Q103,AB102*$I$13/($B$9*$B$15+(Q103-$B$9)*$B$16)))</f>
        <v/>
      </c>
      <c r="AC103" s="21">
        <f>IF(Q103&gt;$B$10,0,IF(Q103&lt;=$B$9,AC102*$J$14/Q103,AC102*$I$14/($B$9*$B$15+(Q103-$B$9)*$B$16)))</f>
        <v/>
      </c>
      <c r="AD103" s="21">
        <f>IF(Q103&gt;$B$10,0,IF(Q103&lt;=$B$9,AD102*$J$15/Q103,AD102*$I$15/($B$9*$B$15+(Q103-$B$9)*$B$16)))</f>
        <v/>
      </c>
      <c r="AE103" s="21">
        <f>IF(Q103&gt;$B$10,0,IF(Q103&lt;=$B$9,AE102*$J$16/Q103,AE102*$I$16/($B$9*$B$15+(Q103-$B$9)*$B$16)))</f>
        <v/>
      </c>
    </row>
    <row r="104" ht="15" customHeight="1" s="22">
      <c r="D104" s="33" t="n"/>
      <c r="E104" s="40" t="n"/>
      <c r="F104" s="35" t="n"/>
      <c r="G104" s="35" t="n"/>
      <c r="H104" s="35" t="n"/>
      <c r="Q104" s="21">
        <f>Q103+1</f>
        <v/>
      </c>
      <c r="R104" s="21">
        <f>MAX(Q104-$B$9,0)</f>
        <v/>
      </c>
      <c r="S104" s="21">
        <f>MIN(Q104,$B$9)</f>
        <v/>
      </c>
      <c r="T104" s="21">
        <f>IF(Q104&gt;$B$10,0,IF(Q104&lt;=$B$9,T103*$J$5/Q104,T103*$I$5/($B$9*$B$15+(Q104-$B$9)*$B$16)))</f>
        <v/>
      </c>
      <c r="U104" s="21">
        <f>IF(Q104&gt;$B$10,0,IF(Q104&lt;=$B$9,U103*$J$6/Q104,U103*$I$6/($B$9*$B$15+(Q104-$B$9)*$B$16)))</f>
        <v/>
      </c>
      <c r="V104" s="21">
        <f>IF(Q104&gt;$B$10,0,IF(Q104&lt;=$B$9,V103*$J$7/Q104,V103*$I$7/($B$9*$B$15+(Q104-$B$9)*$B$16)))</f>
        <v/>
      </c>
      <c r="W104" s="21">
        <f>IF(Q104&gt;$B$10,0,IF(Q104&lt;=$B$9,W103*$J$8/Q104,W103*$I$8/($B$9*$B$15+(Q104-$B$9)*$B$16)))</f>
        <v/>
      </c>
      <c r="X104" s="21">
        <f>IF(Q104&gt;$B$10,0,IF(Q104&lt;=$B$9,X103*$J$9/Q104,X103*$I$9/($B$9*$B$15+(Q104-$B$9)*$B$16)))</f>
        <v/>
      </c>
      <c r="Y104" s="21">
        <f>IF(Q104&gt;$B$10,0,IF(Q104&lt;=$B$9,Y103*$J$10/Q104,Y103*$I$10/($B$9*$B$15+(Q104-$B$9)*$B$16)))</f>
        <v/>
      </c>
      <c r="Z104" s="21">
        <f>IF(Q104&gt;$B$10,0,IF(Q104&lt;=$B$9,Z103*$J$11/Q104,Z103*$I$11/($B$9*$B$15+(Q104-$B$9)*$B$16)))</f>
        <v/>
      </c>
      <c r="AA104" s="21">
        <f>IF(Q104&gt;$B$10,0,IF(Q104&lt;=$B$9,AA103*$J$12/Q104,AA103*$I$12/($B$9*$B$15+(Q104-$B$9)*$B$16)))</f>
        <v/>
      </c>
      <c r="AB104" s="21">
        <f>IF(Q104&gt;$B$10,0,IF(Q104&lt;=$B$9,AB103*$J$13/Q104,AB103*$I$13/($B$9*$B$15+(Q104-$B$9)*$B$16)))</f>
        <v/>
      </c>
      <c r="AC104" s="21">
        <f>IF(Q104&gt;$B$10,0,IF(Q104&lt;=$B$9,AC103*$J$14/Q104,AC103*$I$14/($B$9*$B$15+(Q104-$B$9)*$B$16)))</f>
        <v/>
      </c>
      <c r="AD104" s="21">
        <f>IF(Q104&gt;$B$10,0,IF(Q104&lt;=$B$9,AD103*$J$15/Q104,AD103*$I$15/($B$9*$B$15+(Q104-$B$9)*$B$16)))</f>
        <v/>
      </c>
      <c r="AE104" s="21">
        <f>IF(Q104&gt;$B$10,0,IF(Q104&lt;=$B$9,AE103*$J$16/Q104,AE103*$I$16/($B$9*$B$15+(Q104-$B$9)*$B$16)))</f>
        <v/>
      </c>
    </row>
    <row r="105" ht="15" customHeight="1" s="22">
      <c r="D105" s="33" t="n"/>
      <c r="E105" s="40" t="n"/>
      <c r="F105" s="35" t="n"/>
      <c r="G105" s="35" t="n"/>
      <c r="H105" s="35" t="n"/>
      <c r="Q105" s="21">
        <f>Q104+1</f>
        <v/>
      </c>
      <c r="R105" s="21">
        <f>MAX(Q105-$B$9,0)</f>
        <v/>
      </c>
      <c r="S105" s="21">
        <f>MIN(Q105,$B$9)</f>
        <v/>
      </c>
      <c r="T105" s="21">
        <f>IF(Q105&gt;$B$10,0,IF(Q105&lt;=$B$9,T104*$J$5/Q105,T104*$I$5/($B$9*$B$15+(Q105-$B$9)*$B$16)))</f>
        <v/>
      </c>
      <c r="U105" s="21">
        <f>IF(Q105&gt;$B$10,0,IF(Q105&lt;=$B$9,U104*$J$6/Q105,U104*$I$6/($B$9*$B$15+(Q105-$B$9)*$B$16)))</f>
        <v/>
      </c>
      <c r="V105" s="21">
        <f>IF(Q105&gt;$B$10,0,IF(Q105&lt;=$B$9,V104*$J$7/Q105,V104*$I$7/($B$9*$B$15+(Q105-$B$9)*$B$16)))</f>
        <v/>
      </c>
      <c r="W105" s="21">
        <f>IF(Q105&gt;$B$10,0,IF(Q105&lt;=$B$9,W104*$J$8/Q105,W104*$I$8/($B$9*$B$15+(Q105-$B$9)*$B$16)))</f>
        <v/>
      </c>
      <c r="X105" s="21">
        <f>IF(Q105&gt;$B$10,0,IF(Q105&lt;=$B$9,X104*$J$9/Q105,X104*$I$9/($B$9*$B$15+(Q105-$B$9)*$B$16)))</f>
        <v/>
      </c>
      <c r="Y105" s="21">
        <f>IF(Q105&gt;$B$10,0,IF(Q105&lt;=$B$9,Y104*$J$10/Q105,Y104*$I$10/($B$9*$B$15+(Q105-$B$9)*$B$16)))</f>
        <v/>
      </c>
      <c r="Z105" s="21">
        <f>IF(Q105&gt;$B$10,0,IF(Q105&lt;=$B$9,Z104*$J$11/Q105,Z104*$I$11/($B$9*$B$15+(Q105-$B$9)*$B$16)))</f>
        <v/>
      </c>
      <c r="AA105" s="21">
        <f>IF(Q105&gt;$B$10,0,IF(Q105&lt;=$B$9,AA104*$J$12/Q105,AA104*$I$12/($B$9*$B$15+(Q105-$B$9)*$B$16)))</f>
        <v/>
      </c>
      <c r="AB105" s="21">
        <f>IF(Q105&gt;$B$10,0,IF(Q105&lt;=$B$9,AB104*$J$13/Q105,AB104*$I$13/($B$9*$B$15+(Q105-$B$9)*$B$16)))</f>
        <v/>
      </c>
      <c r="AC105" s="21">
        <f>IF(Q105&gt;$B$10,0,IF(Q105&lt;=$B$9,AC104*$J$14/Q105,AC104*$I$14/($B$9*$B$15+(Q105-$B$9)*$B$16)))</f>
        <v/>
      </c>
      <c r="AD105" s="21">
        <f>IF(Q105&gt;$B$10,0,IF(Q105&lt;=$B$9,AD104*$J$15/Q105,AD104*$I$15/($B$9*$B$15+(Q105-$B$9)*$B$16)))</f>
        <v/>
      </c>
      <c r="AE105" s="21">
        <f>IF(Q105&gt;$B$10,0,IF(Q105&lt;=$B$9,AE104*$J$16/Q105,AE104*$I$16/($B$9*$B$15+(Q105-$B$9)*$B$16)))</f>
        <v/>
      </c>
    </row>
    <row r="106" ht="15" customHeight="1" s="22">
      <c r="D106" s="33" t="n"/>
      <c r="E106" s="40" t="n"/>
      <c r="F106" s="35" t="n"/>
      <c r="G106" s="35" t="n"/>
      <c r="H106" s="35" t="n"/>
      <c r="Q106" s="21">
        <f>Q105+1</f>
        <v/>
      </c>
      <c r="R106" s="21">
        <f>MAX(Q106-$B$9,0)</f>
        <v/>
      </c>
      <c r="S106" s="21">
        <f>MIN(Q106,$B$9)</f>
        <v/>
      </c>
      <c r="T106" s="21">
        <f>IF(Q106&gt;$B$10,0,IF(Q106&lt;=$B$9,T105*$J$5/Q106,T105*$I$5/($B$9*$B$15+(Q106-$B$9)*$B$16)))</f>
        <v/>
      </c>
      <c r="U106" s="21">
        <f>IF(Q106&gt;$B$10,0,IF(Q106&lt;=$B$9,U105*$J$6/Q106,U105*$I$6/($B$9*$B$15+(Q106-$B$9)*$B$16)))</f>
        <v/>
      </c>
      <c r="V106" s="21">
        <f>IF(Q106&gt;$B$10,0,IF(Q106&lt;=$B$9,V105*$J$7/Q106,V105*$I$7/($B$9*$B$15+(Q106-$B$9)*$B$16)))</f>
        <v/>
      </c>
      <c r="W106" s="21">
        <f>IF(Q106&gt;$B$10,0,IF(Q106&lt;=$B$9,W105*$J$8/Q106,W105*$I$8/($B$9*$B$15+(Q106-$B$9)*$B$16)))</f>
        <v/>
      </c>
      <c r="X106" s="21">
        <f>IF(Q106&gt;$B$10,0,IF(Q106&lt;=$B$9,X105*$J$9/Q106,X105*$I$9/($B$9*$B$15+(Q106-$B$9)*$B$16)))</f>
        <v/>
      </c>
      <c r="Y106" s="21">
        <f>IF(Q106&gt;$B$10,0,IF(Q106&lt;=$B$9,Y105*$J$10/Q106,Y105*$I$10/($B$9*$B$15+(Q106-$B$9)*$B$16)))</f>
        <v/>
      </c>
      <c r="Z106" s="21">
        <f>IF(Q106&gt;$B$10,0,IF(Q106&lt;=$B$9,Z105*$J$11/Q106,Z105*$I$11/($B$9*$B$15+(Q106-$B$9)*$B$16)))</f>
        <v/>
      </c>
      <c r="AA106" s="21">
        <f>IF(Q106&gt;$B$10,0,IF(Q106&lt;=$B$9,AA105*$J$12/Q106,AA105*$I$12/($B$9*$B$15+(Q106-$B$9)*$B$16)))</f>
        <v/>
      </c>
      <c r="AB106" s="21">
        <f>IF(Q106&gt;$B$10,0,IF(Q106&lt;=$B$9,AB105*$J$13/Q106,AB105*$I$13/($B$9*$B$15+(Q106-$B$9)*$B$16)))</f>
        <v/>
      </c>
      <c r="AC106" s="21">
        <f>IF(Q106&gt;$B$10,0,IF(Q106&lt;=$B$9,AC105*$J$14/Q106,AC105*$I$14/($B$9*$B$15+(Q106-$B$9)*$B$16)))</f>
        <v/>
      </c>
      <c r="AD106" s="21">
        <f>IF(Q106&gt;$B$10,0,IF(Q106&lt;=$B$9,AD105*$J$15/Q106,AD105*$I$15/($B$9*$B$15+(Q106-$B$9)*$B$16)))</f>
        <v/>
      </c>
      <c r="AE106" s="21">
        <f>IF(Q106&gt;$B$10,0,IF(Q106&lt;=$B$9,AE105*$J$16/Q106,AE105*$I$16/($B$9*$B$15+(Q106-$B$9)*$B$16)))</f>
        <v/>
      </c>
    </row>
    <row r="107" ht="15" customHeight="1" s="22">
      <c r="D107" s="33" t="n"/>
      <c r="E107" s="40" t="n"/>
      <c r="F107" s="35" t="n"/>
      <c r="G107" s="35" t="n"/>
      <c r="H107" s="35" t="n"/>
      <c r="Q107" s="21">
        <f>Q106+1</f>
        <v/>
      </c>
      <c r="R107" s="21">
        <f>MAX(Q107-$B$9,0)</f>
        <v/>
      </c>
      <c r="S107" s="21">
        <f>MIN(Q107,$B$9)</f>
        <v/>
      </c>
      <c r="T107" s="21">
        <f>IF(Q107&gt;$B$10,0,IF(Q107&lt;=$B$9,T106*$J$5/Q107,T106*$I$5/($B$9*$B$15+(Q107-$B$9)*$B$16)))</f>
        <v/>
      </c>
      <c r="U107" s="21">
        <f>IF(Q107&gt;$B$10,0,IF(Q107&lt;=$B$9,U106*$J$6/Q107,U106*$I$6/($B$9*$B$15+(Q107-$B$9)*$B$16)))</f>
        <v/>
      </c>
      <c r="V107" s="21">
        <f>IF(Q107&gt;$B$10,0,IF(Q107&lt;=$B$9,V106*$J$7/Q107,V106*$I$7/($B$9*$B$15+(Q107-$B$9)*$B$16)))</f>
        <v/>
      </c>
      <c r="W107" s="21">
        <f>IF(Q107&gt;$B$10,0,IF(Q107&lt;=$B$9,W106*$J$8/Q107,W106*$I$8/($B$9*$B$15+(Q107-$B$9)*$B$16)))</f>
        <v/>
      </c>
      <c r="X107" s="21">
        <f>IF(Q107&gt;$B$10,0,IF(Q107&lt;=$B$9,X106*$J$9/Q107,X106*$I$9/($B$9*$B$15+(Q107-$B$9)*$B$16)))</f>
        <v/>
      </c>
      <c r="Y107" s="21">
        <f>IF(Q107&gt;$B$10,0,IF(Q107&lt;=$B$9,Y106*$J$10/Q107,Y106*$I$10/($B$9*$B$15+(Q107-$B$9)*$B$16)))</f>
        <v/>
      </c>
      <c r="Z107" s="21">
        <f>IF(Q107&gt;$B$10,0,IF(Q107&lt;=$B$9,Z106*$J$11/Q107,Z106*$I$11/($B$9*$B$15+(Q107-$B$9)*$B$16)))</f>
        <v/>
      </c>
      <c r="AA107" s="21">
        <f>IF(Q107&gt;$B$10,0,IF(Q107&lt;=$B$9,AA106*$J$12/Q107,AA106*$I$12/($B$9*$B$15+(Q107-$B$9)*$B$16)))</f>
        <v/>
      </c>
      <c r="AB107" s="21">
        <f>IF(Q107&gt;$B$10,0,IF(Q107&lt;=$B$9,AB106*$J$13/Q107,AB106*$I$13/($B$9*$B$15+(Q107-$B$9)*$B$16)))</f>
        <v/>
      </c>
      <c r="AC107" s="21">
        <f>IF(Q107&gt;$B$10,0,IF(Q107&lt;=$B$9,AC106*$J$14/Q107,AC106*$I$14/($B$9*$B$15+(Q107-$B$9)*$B$16)))</f>
        <v/>
      </c>
      <c r="AD107" s="21">
        <f>IF(Q107&gt;$B$10,0,IF(Q107&lt;=$B$9,AD106*$J$15/Q107,AD106*$I$15/($B$9*$B$15+(Q107-$B$9)*$B$16)))</f>
        <v/>
      </c>
      <c r="AE107" s="21">
        <f>IF(Q107&gt;$B$10,0,IF(Q107&lt;=$B$9,AE106*$J$16/Q107,AE106*$I$16/($B$9*$B$15+(Q107-$B$9)*$B$16)))</f>
        <v/>
      </c>
    </row>
    <row r="108" ht="15" customHeight="1" s="22">
      <c r="D108" s="33" t="n"/>
      <c r="E108" s="40" t="n"/>
      <c r="F108" s="35" t="n"/>
      <c r="G108" s="35" t="n"/>
      <c r="H108" s="35" t="n"/>
      <c r="Q108" s="21">
        <f>Q107+1</f>
        <v/>
      </c>
      <c r="R108" s="21">
        <f>MAX(Q108-$B$9,0)</f>
        <v/>
      </c>
      <c r="S108" s="21">
        <f>MIN(Q108,$B$9)</f>
        <v/>
      </c>
      <c r="T108" s="21">
        <f>IF(Q108&gt;$B$10,0,IF(Q108&lt;=$B$9,T107*$J$5/Q108,T107*$I$5/($B$9*$B$15+(Q108-$B$9)*$B$16)))</f>
        <v/>
      </c>
      <c r="U108" s="21">
        <f>IF(Q108&gt;$B$10,0,IF(Q108&lt;=$B$9,U107*$J$6/Q108,U107*$I$6/($B$9*$B$15+(Q108-$B$9)*$B$16)))</f>
        <v/>
      </c>
      <c r="V108" s="21">
        <f>IF(Q108&gt;$B$10,0,IF(Q108&lt;=$B$9,V107*$J$7/Q108,V107*$I$7/($B$9*$B$15+(Q108-$B$9)*$B$16)))</f>
        <v/>
      </c>
      <c r="W108" s="21">
        <f>IF(Q108&gt;$B$10,0,IF(Q108&lt;=$B$9,W107*$J$8/Q108,W107*$I$8/($B$9*$B$15+(Q108-$B$9)*$B$16)))</f>
        <v/>
      </c>
      <c r="X108" s="21">
        <f>IF(Q108&gt;$B$10,0,IF(Q108&lt;=$B$9,X107*$J$9/Q108,X107*$I$9/($B$9*$B$15+(Q108-$B$9)*$B$16)))</f>
        <v/>
      </c>
      <c r="Y108" s="21">
        <f>IF(Q108&gt;$B$10,0,IF(Q108&lt;=$B$9,Y107*$J$10/Q108,Y107*$I$10/($B$9*$B$15+(Q108-$B$9)*$B$16)))</f>
        <v/>
      </c>
      <c r="Z108" s="21">
        <f>IF(Q108&gt;$B$10,0,IF(Q108&lt;=$B$9,Z107*$J$11/Q108,Z107*$I$11/($B$9*$B$15+(Q108-$B$9)*$B$16)))</f>
        <v/>
      </c>
      <c r="AA108" s="21">
        <f>IF(Q108&gt;$B$10,0,IF(Q108&lt;=$B$9,AA107*$J$12/Q108,AA107*$I$12/($B$9*$B$15+(Q108-$B$9)*$B$16)))</f>
        <v/>
      </c>
      <c r="AB108" s="21">
        <f>IF(Q108&gt;$B$10,0,IF(Q108&lt;=$B$9,AB107*$J$13/Q108,AB107*$I$13/($B$9*$B$15+(Q108-$B$9)*$B$16)))</f>
        <v/>
      </c>
      <c r="AC108" s="21">
        <f>IF(Q108&gt;$B$10,0,IF(Q108&lt;=$B$9,AC107*$J$14/Q108,AC107*$I$14/($B$9*$B$15+(Q108-$B$9)*$B$16)))</f>
        <v/>
      </c>
      <c r="AD108" s="21">
        <f>IF(Q108&gt;$B$10,0,IF(Q108&lt;=$B$9,AD107*$J$15/Q108,AD107*$I$15/($B$9*$B$15+(Q108-$B$9)*$B$16)))</f>
        <v/>
      </c>
      <c r="AE108" s="21">
        <f>IF(Q108&gt;$B$10,0,IF(Q108&lt;=$B$9,AE107*$J$16/Q108,AE107*$I$16/($B$9*$B$15+(Q108-$B$9)*$B$16)))</f>
        <v/>
      </c>
    </row>
    <row r="109" ht="15" customHeight="1" s="22">
      <c r="D109" s="33" t="n"/>
      <c r="E109" s="40" t="n"/>
      <c r="F109" s="35" t="n"/>
      <c r="G109" s="35" t="n"/>
      <c r="H109" s="35" t="n"/>
      <c r="Q109" s="21">
        <f>Q108+1</f>
        <v/>
      </c>
      <c r="R109" s="21">
        <f>MAX(Q109-$B$9,0)</f>
        <v/>
      </c>
      <c r="S109" s="21">
        <f>MIN(Q109,$B$9)</f>
        <v/>
      </c>
      <c r="T109" s="21">
        <f>IF(Q109&gt;$B$10,0,IF(Q109&lt;=$B$9,T108*$J$5/Q109,T108*$I$5/($B$9*$B$15+(Q109-$B$9)*$B$16)))</f>
        <v/>
      </c>
      <c r="U109" s="21">
        <f>IF(Q109&gt;$B$10,0,IF(Q109&lt;=$B$9,U108*$J$6/Q109,U108*$I$6/($B$9*$B$15+(Q109-$B$9)*$B$16)))</f>
        <v/>
      </c>
      <c r="V109" s="21">
        <f>IF(Q109&gt;$B$10,0,IF(Q109&lt;=$B$9,V108*$J$7/Q109,V108*$I$7/($B$9*$B$15+(Q109-$B$9)*$B$16)))</f>
        <v/>
      </c>
      <c r="W109" s="21">
        <f>IF(Q109&gt;$B$10,0,IF(Q109&lt;=$B$9,W108*$J$8/Q109,W108*$I$8/($B$9*$B$15+(Q109-$B$9)*$B$16)))</f>
        <v/>
      </c>
      <c r="X109" s="21">
        <f>IF(Q109&gt;$B$10,0,IF(Q109&lt;=$B$9,X108*$J$9/Q109,X108*$I$9/($B$9*$B$15+(Q109-$B$9)*$B$16)))</f>
        <v/>
      </c>
      <c r="Y109" s="21">
        <f>IF(Q109&gt;$B$10,0,IF(Q109&lt;=$B$9,Y108*$J$10/Q109,Y108*$I$10/($B$9*$B$15+(Q109-$B$9)*$B$16)))</f>
        <v/>
      </c>
      <c r="Z109" s="21">
        <f>IF(Q109&gt;$B$10,0,IF(Q109&lt;=$B$9,Z108*$J$11/Q109,Z108*$I$11/($B$9*$B$15+(Q109-$B$9)*$B$16)))</f>
        <v/>
      </c>
      <c r="AA109" s="21">
        <f>IF(Q109&gt;$B$10,0,IF(Q109&lt;=$B$9,AA108*$J$12/Q109,AA108*$I$12/($B$9*$B$15+(Q109-$B$9)*$B$16)))</f>
        <v/>
      </c>
      <c r="AB109" s="21">
        <f>IF(Q109&gt;$B$10,0,IF(Q109&lt;=$B$9,AB108*$J$13/Q109,AB108*$I$13/($B$9*$B$15+(Q109-$B$9)*$B$16)))</f>
        <v/>
      </c>
      <c r="AC109" s="21">
        <f>IF(Q109&gt;$B$10,0,IF(Q109&lt;=$B$9,AC108*$J$14/Q109,AC108*$I$14/($B$9*$B$15+(Q109-$B$9)*$B$16)))</f>
        <v/>
      </c>
      <c r="AD109" s="21">
        <f>IF(Q109&gt;$B$10,0,IF(Q109&lt;=$B$9,AD108*$J$15/Q109,AD108*$I$15/($B$9*$B$15+(Q109-$B$9)*$B$16)))</f>
        <v/>
      </c>
      <c r="AE109" s="21">
        <f>IF(Q109&gt;$B$10,0,IF(Q109&lt;=$B$9,AE108*$J$16/Q109,AE108*$I$16/($B$9*$B$15+(Q109-$B$9)*$B$16)))</f>
        <v/>
      </c>
    </row>
    <row r="110" ht="15" customHeight="1" s="22">
      <c r="D110" s="33" t="n"/>
      <c r="E110" s="40" t="n"/>
      <c r="F110" s="35" t="n"/>
      <c r="G110" s="35" t="n"/>
      <c r="H110" s="35" t="n"/>
      <c r="Q110" s="21">
        <f>Q109+1</f>
        <v/>
      </c>
      <c r="R110" s="21">
        <f>MAX(Q110-$B$9,0)</f>
        <v/>
      </c>
      <c r="S110" s="21">
        <f>MIN(Q110,$B$9)</f>
        <v/>
      </c>
      <c r="T110" s="21">
        <f>IF(Q110&gt;$B$10,0,IF(Q110&lt;=$B$9,T109*$J$5/Q110,T109*$I$5/($B$9*$B$15+(Q110-$B$9)*$B$16)))</f>
        <v/>
      </c>
      <c r="U110" s="21">
        <f>IF(Q110&gt;$B$10,0,IF(Q110&lt;=$B$9,U109*$J$6/Q110,U109*$I$6/($B$9*$B$15+(Q110-$B$9)*$B$16)))</f>
        <v/>
      </c>
      <c r="V110" s="21">
        <f>IF(Q110&gt;$B$10,0,IF(Q110&lt;=$B$9,V109*$J$7/Q110,V109*$I$7/($B$9*$B$15+(Q110-$B$9)*$B$16)))</f>
        <v/>
      </c>
      <c r="W110" s="21">
        <f>IF(Q110&gt;$B$10,0,IF(Q110&lt;=$B$9,W109*$J$8/Q110,W109*$I$8/($B$9*$B$15+(Q110-$B$9)*$B$16)))</f>
        <v/>
      </c>
      <c r="X110" s="21">
        <f>IF(Q110&gt;$B$10,0,IF(Q110&lt;=$B$9,X109*$J$9/Q110,X109*$I$9/($B$9*$B$15+(Q110-$B$9)*$B$16)))</f>
        <v/>
      </c>
      <c r="Y110" s="21">
        <f>IF(Q110&gt;$B$10,0,IF(Q110&lt;=$B$9,Y109*$J$10/Q110,Y109*$I$10/($B$9*$B$15+(Q110-$B$9)*$B$16)))</f>
        <v/>
      </c>
      <c r="Z110" s="21">
        <f>IF(Q110&gt;$B$10,0,IF(Q110&lt;=$B$9,Z109*$J$11/Q110,Z109*$I$11/($B$9*$B$15+(Q110-$B$9)*$B$16)))</f>
        <v/>
      </c>
      <c r="AA110" s="21">
        <f>IF(Q110&gt;$B$10,0,IF(Q110&lt;=$B$9,AA109*$J$12/Q110,AA109*$I$12/($B$9*$B$15+(Q110-$B$9)*$B$16)))</f>
        <v/>
      </c>
      <c r="AB110" s="21">
        <f>IF(Q110&gt;$B$10,0,IF(Q110&lt;=$B$9,AB109*$J$13/Q110,AB109*$I$13/($B$9*$B$15+(Q110-$B$9)*$B$16)))</f>
        <v/>
      </c>
      <c r="AC110" s="21">
        <f>IF(Q110&gt;$B$10,0,IF(Q110&lt;=$B$9,AC109*$J$14/Q110,AC109*$I$14/($B$9*$B$15+(Q110-$B$9)*$B$16)))</f>
        <v/>
      </c>
      <c r="AD110" s="21">
        <f>IF(Q110&gt;$B$10,0,IF(Q110&lt;=$B$9,AD109*$J$15/Q110,AD109*$I$15/($B$9*$B$15+(Q110-$B$9)*$B$16)))</f>
        <v/>
      </c>
      <c r="AE110" s="21">
        <f>IF(Q110&gt;$B$10,0,IF(Q110&lt;=$B$9,AE109*$J$16/Q110,AE109*$I$16/($B$9*$B$15+(Q110-$B$9)*$B$16)))</f>
        <v/>
      </c>
    </row>
    <row r="111" ht="15" customHeight="1" s="22">
      <c r="D111" s="33" t="n"/>
      <c r="E111" s="40" t="n"/>
      <c r="F111" s="35" t="n"/>
      <c r="G111" s="35" t="n"/>
      <c r="H111" s="35" t="n"/>
      <c r="Q111" s="21">
        <f>Q110+1</f>
        <v/>
      </c>
      <c r="R111" s="21">
        <f>MAX(Q111-$B$9,0)</f>
        <v/>
      </c>
      <c r="S111" s="21">
        <f>MIN(Q111,$B$9)</f>
        <v/>
      </c>
      <c r="T111" s="21">
        <f>IF(Q111&gt;$B$10,0,IF(Q111&lt;=$B$9,T110*$J$5/Q111,T110*$I$5/($B$9*$B$15+(Q111-$B$9)*$B$16)))</f>
        <v/>
      </c>
      <c r="U111" s="21">
        <f>IF(Q111&gt;$B$10,0,IF(Q111&lt;=$B$9,U110*$J$6/Q111,U110*$I$6/($B$9*$B$15+(Q111-$B$9)*$B$16)))</f>
        <v/>
      </c>
      <c r="V111" s="21">
        <f>IF(Q111&gt;$B$10,0,IF(Q111&lt;=$B$9,V110*$J$7/Q111,V110*$I$7/($B$9*$B$15+(Q111-$B$9)*$B$16)))</f>
        <v/>
      </c>
      <c r="W111" s="21">
        <f>IF(Q111&gt;$B$10,0,IF(Q111&lt;=$B$9,W110*$J$8/Q111,W110*$I$8/($B$9*$B$15+(Q111-$B$9)*$B$16)))</f>
        <v/>
      </c>
      <c r="X111" s="21">
        <f>IF(Q111&gt;$B$10,0,IF(Q111&lt;=$B$9,X110*$J$9/Q111,X110*$I$9/($B$9*$B$15+(Q111-$B$9)*$B$16)))</f>
        <v/>
      </c>
      <c r="Y111" s="21">
        <f>IF(Q111&gt;$B$10,0,IF(Q111&lt;=$B$9,Y110*$J$10/Q111,Y110*$I$10/($B$9*$B$15+(Q111-$B$9)*$B$16)))</f>
        <v/>
      </c>
      <c r="Z111" s="21">
        <f>IF(Q111&gt;$B$10,0,IF(Q111&lt;=$B$9,Z110*$J$11/Q111,Z110*$I$11/($B$9*$B$15+(Q111-$B$9)*$B$16)))</f>
        <v/>
      </c>
      <c r="AA111" s="21">
        <f>IF(Q111&gt;$B$10,0,IF(Q111&lt;=$B$9,AA110*$J$12/Q111,AA110*$I$12/($B$9*$B$15+(Q111-$B$9)*$B$16)))</f>
        <v/>
      </c>
      <c r="AB111" s="21">
        <f>IF(Q111&gt;$B$10,0,IF(Q111&lt;=$B$9,AB110*$J$13/Q111,AB110*$I$13/($B$9*$B$15+(Q111-$B$9)*$B$16)))</f>
        <v/>
      </c>
      <c r="AC111" s="21">
        <f>IF(Q111&gt;$B$10,0,IF(Q111&lt;=$B$9,AC110*$J$14/Q111,AC110*$I$14/($B$9*$B$15+(Q111-$B$9)*$B$16)))</f>
        <v/>
      </c>
      <c r="AD111" s="21">
        <f>IF(Q111&gt;$B$10,0,IF(Q111&lt;=$B$9,AD110*$J$15/Q111,AD110*$I$15/($B$9*$B$15+(Q111-$B$9)*$B$16)))</f>
        <v/>
      </c>
      <c r="AE111" s="21">
        <f>IF(Q111&gt;$B$10,0,IF(Q111&lt;=$B$9,AE110*$J$16/Q111,AE110*$I$16/($B$9*$B$15+(Q111-$B$9)*$B$16)))</f>
        <v/>
      </c>
    </row>
    <row r="112" ht="15" customHeight="1" s="22">
      <c r="D112" s="33" t="n"/>
      <c r="E112" s="40" t="n"/>
      <c r="F112" s="35" t="n"/>
      <c r="G112" s="35" t="n"/>
      <c r="H112" s="35" t="n"/>
      <c r="Q112" s="21">
        <f>Q111+1</f>
        <v/>
      </c>
      <c r="R112" s="21">
        <f>MAX(Q112-$B$9,0)</f>
        <v/>
      </c>
      <c r="S112" s="21">
        <f>MIN(Q112,$B$9)</f>
        <v/>
      </c>
      <c r="T112" s="21">
        <f>IF(Q112&gt;$B$10,0,IF(Q112&lt;=$B$9,T111*$J$5/Q112,T111*$I$5/($B$9*$B$15+(Q112-$B$9)*$B$16)))</f>
        <v/>
      </c>
      <c r="U112" s="21">
        <f>IF(Q112&gt;$B$10,0,IF(Q112&lt;=$B$9,U111*$J$6/Q112,U111*$I$6/($B$9*$B$15+(Q112-$B$9)*$B$16)))</f>
        <v/>
      </c>
      <c r="V112" s="21">
        <f>IF(Q112&gt;$B$10,0,IF(Q112&lt;=$B$9,V111*$J$7/Q112,V111*$I$7/($B$9*$B$15+(Q112-$B$9)*$B$16)))</f>
        <v/>
      </c>
      <c r="W112" s="21">
        <f>IF(Q112&gt;$B$10,0,IF(Q112&lt;=$B$9,W111*$J$8/Q112,W111*$I$8/($B$9*$B$15+(Q112-$B$9)*$B$16)))</f>
        <v/>
      </c>
      <c r="X112" s="21">
        <f>IF(Q112&gt;$B$10,0,IF(Q112&lt;=$B$9,X111*$J$9/Q112,X111*$I$9/($B$9*$B$15+(Q112-$B$9)*$B$16)))</f>
        <v/>
      </c>
      <c r="Y112" s="21">
        <f>IF(Q112&gt;$B$10,0,IF(Q112&lt;=$B$9,Y111*$J$10/Q112,Y111*$I$10/($B$9*$B$15+(Q112-$B$9)*$B$16)))</f>
        <v/>
      </c>
      <c r="Z112" s="21">
        <f>IF(Q112&gt;$B$10,0,IF(Q112&lt;=$B$9,Z111*$J$11/Q112,Z111*$I$11/($B$9*$B$15+(Q112-$B$9)*$B$16)))</f>
        <v/>
      </c>
      <c r="AA112" s="21">
        <f>IF(Q112&gt;$B$10,0,IF(Q112&lt;=$B$9,AA111*$J$12/Q112,AA111*$I$12/($B$9*$B$15+(Q112-$B$9)*$B$16)))</f>
        <v/>
      </c>
      <c r="AB112" s="21">
        <f>IF(Q112&gt;$B$10,0,IF(Q112&lt;=$B$9,AB111*$J$13/Q112,AB111*$I$13/($B$9*$B$15+(Q112-$B$9)*$B$16)))</f>
        <v/>
      </c>
      <c r="AC112" s="21">
        <f>IF(Q112&gt;$B$10,0,IF(Q112&lt;=$B$9,AC111*$J$14/Q112,AC111*$I$14/($B$9*$B$15+(Q112-$B$9)*$B$16)))</f>
        <v/>
      </c>
      <c r="AD112" s="21">
        <f>IF(Q112&gt;$B$10,0,IF(Q112&lt;=$B$9,AD111*$J$15/Q112,AD111*$I$15/($B$9*$B$15+(Q112-$B$9)*$B$16)))</f>
        <v/>
      </c>
      <c r="AE112" s="21">
        <f>IF(Q112&gt;$B$10,0,IF(Q112&lt;=$B$9,AE111*$J$16/Q112,AE111*$I$16/($B$9*$B$15+(Q112-$B$9)*$B$16)))</f>
        <v/>
      </c>
    </row>
    <row r="113" ht="15" customHeight="1" s="22">
      <c r="D113" s="33" t="n"/>
      <c r="E113" s="40" t="n"/>
      <c r="F113" s="35" t="n"/>
      <c r="G113" s="35" t="n"/>
      <c r="H113" s="35" t="n"/>
      <c r="Q113" s="21">
        <f>Q112+1</f>
        <v/>
      </c>
      <c r="R113" s="21">
        <f>MAX(Q113-$B$9,0)</f>
        <v/>
      </c>
      <c r="S113" s="21">
        <f>MIN(Q113,$B$9)</f>
        <v/>
      </c>
      <c r="T113" s="21">
        <f>IF(Q113&gt;$B$10,0,IF(Q113&lt;=$B$9,T112*$J$5/Q113,T112*$I$5/($B$9*$B$15+(Q113-$B$9)*$B$16)))</f>
        <v/>
      </c>
      <c r="U113" s="21">
        <f>IF(Q113&gt;$B$10,0,IF(Q113&lt;=$B$9,U112*$J$6/Q113,U112*$I$6/($B$9*$B$15+(Q113-$B$9)*$B$16)))</f>
        <v/>
      </c>
      <c r="V113" s="21">
        <f>IF(Q113&gt;$B$10,0,IF(Q113&lt;=$B$9,V112*$J$7/Q113,V112*$I$7/($B$9*$B$15+(Q113-$B$9)*$B$16)))</f>
        <v/>
      </c>
      <c r="W113" s="21">
        <f>IF(Q113&gt;$B$10,0,IF(Q113&lt;=$B$9,W112*$J$8/Q113,W112*$I$8/($B$9*$B$15+(Q113-$B$9)*$B$16)))</f>
        <v/>
      </c>
      <c r="X113" s="21">
        <f>IF(Q113&gt;$B$10,0,IF(Q113&lt;=$B$9,X112*$J$9/Q113,X112*$I$9/($B$9*$B$15+(Q113-$B$9)*$B$16)))</f>
        <v/>
      </c>
      <c r="Y113" s="21">
        <f>IF(Q113&gt;$B$10,0,IF(Q113&lt;=$B$9,Y112*$J$10/Q113,Y112*$I$10/($B$9*$B$15+(Q113-$B$9)*$B$16)))</f>
        <v/>
      </c>
      <c r="Z113" s="21">
        <f>IF(Q113&gt;$B$10,0,IF(Q113&lt;=$B$9,Z112*$J$11/Q113,Z112*$I$11/($B$9*$B$15+(Q113-$B$9)*$B$16)))</f>
        <v/>
      </c>
      <c r="AA113" s="21">
        <f>IF(Q113&gt;$B$10,0,IF(Q113&lt;=$B$9,AA112*$J$12/Q113,AA112*$I$12/($B$9*$B$15+(Q113-$B$9)*$B$16)))</f>
        <v/>
      </c>
      <c r="AB113" s="21">
        <f>IF(Q113&gt;$B$10,0,IF(Q113&lt;=$B$9,AB112*$J$13/Q113,AB112*$I$13/($B$9*$B$15+(Q113-$B$9)*$B$16)))</f>
        <v/>
      </c>
      <c r="AC113" s="21">
        <f>IF(Q113&gt;$B$10,0,IF(Q113&lt;=$B$9,AC112*$J$14/Q113,AC112*$I$14/($B$9*$B$15+(Q113-$B$9)*$B$16)))</f>
        <v/>
      </c>
      <c r="AD113" s="21">
        <f>IF(Q113&gt;$B$10,0,IF(Q113&lt;=$B$9,AD112*$J$15/Q113,AD112*$I$15/($B$9*$B$15+(Q113-$B$9)*$B$16)))</f>
        <v/>
      </c>
      <c r="AE113" s="21">
        <f>IF(Q113&gt;$B$10,0,IF(Q113&lt;=$B$9,AE112*$J$16/Q113,AE112*$I$16/($B$9*$B$15+(Q113-$B$9)*$B$16)))</f>
        <v/>
      </c>
    </row>
    <row r="114" ht="15" customHeight="1" s="22">
      <c r="D114" s="33" t="n"/>
      <c r="E114" s="40" t="n"/>
      <c r="F114" s="35" t="n"/>
      <c r="G114" s="35" t="n"/>
      <c r="H114" s="35" t="n"/>
      <c r="Q114" s="21">
        <f>Q113+1</f>
        <v/>
      </c>
      <c r="R114" s="21">
        <f>MAX(Q114-$B$9,0)</f>
        <v/>
      </c>
      <c r="S114" s="21">
        <f>MIN(Q114,$B$9)</f>
        <v/>
      </c>
      <c r="T114" s="21">
        <f>IF(Q114&gt;$B$10,0,IF(Q114&lt;=$B$9,T113*$J$5/Q114,T113*$I$5/($B$9*$B$15+(Q114-$B$9)*$B$16)))</f>
        <v/>
      </c>
      <c r="U114" s="21">
        <f>IF(Q114&gt;$B$10,0,IF(Q114&lt;=$B$9,U113*$J$6/Q114,U113*$I$6/($B$9*$B$15+(Q114-$B$9)*$B$16)))</f>
        <v/>
      </c>
      <c r="V114" s="21">
        <f>IF(Q114&gt;$B$10,0,IF(Q114&lt;=$B$9,V113*$J$7/Q114,V113*$I$7/($B$9*$B$15+(Q114-$B$9)*$B$16)))</f>
        <v/>
      </c>
      <c r="W114" s="21">
        <f>IF(Q114&gt;$B$10,0,IF(Q114&lt;=$B$9,W113*$J$8/Q114,W113*$I$8/($B$9*$B$15+(Q114-$B$9)*$B$16)))</f>
        <v/>
      </c>
      <c r="X114" s="21">
        <f>IF(Q114&gt;$B$10,0,IF(Q114&lt;=$B$9,X113*$J$9/Q114,X113*$I$9/($B$9*$B$15+(Q114-$B$9)*$B$16)))</f>
        <v/>
      </c>
      <c r="Y114" s="21">
        <f>IF(Q114&gt;$B$10,0,IF(Q114&lt;=$B$9,Y113*$J$10/Q114,Y113*$I$10/($B$9*$B$15+(Q114-$B$9)*$B$16)))</f>
        <v/>
      </c>
      <c r="Z114" s="21">
        <f>IF(Q114&gt;$B$10,0,IF(Q114&lt;=$B$9,Z113*$J$11/Q114,Z113*$I$11/($B$9*$B$15+(Q114-$B$9)*$B$16)))</f>
        <v/>
      </c>
      <c r="AA114" s="21">
        <f>IF(Q114&gt;$B$10,0,IF(Q114&lt;=$B$9,AA113*$J$12/Q114,AA113*$I$12/($B$9*$B$15+(Q114-$B$9)*$B$16)))</f>
        <v/>
      </c>
      <c r="AB114" s="21">
        <f>IF(Q114&gt;$B$10,0,IF(Q114&lt;=$B$9,AB113*$J$13/Q114,AB113*$I$13/($B$9*$B$15+(Q114-$B$9)*$B$16)))</f>
        <v/>
      </c>
      <c r="AC114" s="21">
        <f>IF(Q114&gt;$B$10,0,IF(Q114&lt;=$B$9,AC113*$J$14/Q114,AC113*$I$14/($B$9*$B$15+(Q114-$B$9)*$B$16)))</f>
        <v/>
      </c>
      <c r="AD114" s="21">
        <f>IF(Q114&gt;$B$10,0,IF(Q114&lt;=$B$9,AD113*$J$15/Q114,AD113*$I$15/($B$9*$B$15+(Q114-$B$9)*$B$16)))</f>
        <v/>
      </c>
      <c r="AE114" s="21">
        <f>IF(Q114&gt;$B$10,0,IF(Q114&lt;=$B$9,AE113*$J$16/Q114,AE113*$I$16/($B$9*$B$15+(Q114-$B$9)*$B$16)))</f>
        <v/>
      </c>
    </row>
    <row r="115" ht="15" customHeight="1" s="22">
      <c r="D115" s="33" t="n"/>
      <c r="E115" s="40" t="n"/>
      <c r="F115" s="35" t="n"/>
      <c r="G115" s="35" t="n"/>
      <c r="H115" s="35" t="n"/>
      <c r="Q115" s="21">
        <f>Q114+1</f>
        <v/>
      </c>
      <c r="R115" s="21">
        <f>MAX(Q115-$B$9,0)</f>
        <v/>
      </c>
      <c r="S115" s="21">
        <f>MIN(Q115,$B$9)</f>
        <v/>
      </c>
      <c r="T115" s="21">
        <f>IF(Q115&gt;$B$10,0,IF(Q115&lt;=$B$9,T114*$J$5/Q115,T114*$I$5/($B$9*$B$15+(Q115-$B$9)*$B$16)))</f>
        <v/>
      </c>
      <c r="U115" s="21">
        <f>IF(Q115&gt;$B$10,0,IF(Q115&lt;=$B$9,U114*$J$6/Q115,U114*$I$6/($B$9*$B$15+(Q115-$B$9)*$B$16)))</f>
        <v/>
      </c>
      <c r="V115" s="21">
        <f>IF(Q115&gt;$B$10,0,IF(Q115&lt;=$B$9,V114*$J$7/Q115,V114*$I$7/($B$9*$B$15+(Q115-$B$9)*$B$16)))</f>
        <v/>
      </c>
      <c r="W115" s="21">
        <f>IF(Q115&gt;$B$10,0,IF(Q115&lt;=$B$9,W114*$J$8/Q115,W114*$I$8/($B$9*$B$15+(Q115-$B$9)*$B$16)))</f>
        <v/>
      </c>
      <c r="X115" s="21">
        <f>IF(Q115&gt;$B$10,0,IF(Q115&lt;=$B$9,X114*$J$9/Q115,X114*$I$9/($B$9*$B$15+(Q115-$B$9)*$B$16)))</f>
        <v/>
      </c>
      <c r="Y115" s="21">
        <f>IF(Q115&gt;$B$10,0,IF(Q115&lt;=$B$9,Y114*$J$10/Q115,Y114*$I$10/($B$9*$B$15+(Q115-$B$9)*$B$16)))</f>
        <v/>
      </c>
      <c r="Z115" s="21">
        <f>IF(Q115&gt;$B$10,0,IF(Q115&lt;=$B$9,Z114*$J$11/Q115,Z114*$I$11/($B$9*$B$15+(Q115-$B$9)*$B$16)))</f>
        <v/>
      </c>
      <c r="AA115" s="21">
        <f>IF(Q115&gt;$B$10,0,IF(Q115&lt;=$B$9,AA114*$J$12/Q115,AA114*$I$12/($B$9*$B$15+(Q115-$B$9)*$B$16)))</f>
        <v/>
      </c>
      <c r="AB115" s="21">
        <f>IF(Q115&gt;$B$10,0,IF(Q115&lt;=$B$9,AB114*$J$13/Q115,AB114*$I$13/($B$9*$B$15+(Q115-$B$9)*$B$16)))</f>
        <v/>
      </c>
      <c r="AC115" s="21">
        <f>IF(Q115&gt;$B$10,0,IF(Q115&lt;=$B$9,AC114*$J$14/Q115,AC114*$I$14/($B$9*$B$15+(Q115-$B$9)*$B$16)))</f>
        <v/>
      </c>
      <c r="AD115" s="21">
        <f>IF(Q115&gt;$B$10,0,IF(Q115&lt;=$B$9,AD114*$J$15/Q115,AD114*$I$15/($B$9*$B$15+(Q115-$B$9)*$B$16)))</f>
        <v/>
      </c>
      <c r="AE115" s="21">
        <f>IF(Q115&gt;$B$10,0,IF(Q115&lt;=$B$9,AE114*$J$16/Q115,AE114*$I$16/($B$9*$B$15+(Q115-$B$9)*$B$16)))</f>
        <v/>
      </c>
    </row>
    <row r="116" ht="15" customHeight="1" s="22">
      <c r="D116" s="33" t="n"/>
      <c r="E116" s="40" t="n"/>
      <c r="F116" s="35" t="n"/>
      <c r="G116" s="35" t="n"/>
      <c r="H116" s="35" t="n"/>
      <c r="Q116" s="21">
        <f>Q115+1</f>
        <v/>
      </c>
      <c r="R116" s="21">
        <f>MAX(Q116-$B$9,0)</f>
        <v/>
      </c>
      <c r="S116" s="21">
        <f>MIN(Q116,$B$9)</f>
        <v/>
      </c>
      <c r="T116" s="21">
        <f>IF(Q116&gt;$B$10,0,IF(Q116&lt;=$B$9,T115*$J$5/Q116,T115*$I$5/($B$9*$B$15+(Q116-$B$9)*$B$16)))</f>
        <v/>
      </c>
      <c r="U116" s="21">
        <f>IF(Q116&gt;$B$10,0,IF(Q116&lt;=$B$9,U115*$J$6/Q116,U115*$I$6/($B$9*$B$15+(Q116-$B$9)*$B$16)))</f>
        <v/>
      </c>
      <c r="V116" s="21">
        <f>IF(Q116&gt;$B$10,0,IF(Q116&lt;=$B$9,V115*$J$7/Q116,V115*$I$7/($B$9*$B$15+(Q116-$B$9)*$B$16)))</f>
        <v/>
      </c>
      <c r="W116" s="21">
        <f>IF(Q116&gt;$B$10,0,IF(Q116&lt;=$B$9,W115*$J$8/Q116,W115*$I$8/($B$9*$B$15+(Q116-$B$9)*$B$16)))</f>
        <v/>
      </c>
      <c r="X116" s="21">
        <f>IF(Q116&gt;$B$10,0,IF(Q116&lt;=$B$9,X115*$J$9/Q116,X115*$I$9/($B$9*$B$15+(Q116-$B$9)*$B$16)))</f>
        <v/>
      </c>
      <c r="Y116" s="21">
        <f>IF(Q116&gt;$B$10,0,IF(Q116&lt;=$B$9,Y115*$J$10/Q116,Y115*$I$10/($B$9*$B$15+(Q116-$B$9)*$B$16)))</f>
        <v/>
      </c>
      <c r="Z116" s="21">
        <f>IF(Q116&gt;$B$10,0,IF(Q116&lt;=$B$9,Z115*$J$11/Q116,Z115*$I$11/($B$9*$B$15+(Q116-$B$9)*$B$16)))</f>
        <v/>
      </c>
      <c r="AA116" s="21">
        <f>IF(Q116&gt;$B$10,0,IF(Q116&lt;=$B$9,AA115*$J$12/Q116,AA115*$I$12/($B$9*$B$15+(Q116-$B$9)*$B$16)))</f>
        <v/>
      </c>
      <c r="AB116" s="21">
        <f>IF(Q116&gt;$B$10,0,IF(Q116&lt;=$B$9,AB115*$J$13/Q116,AB115*$I$13/($B$9*$B$15+(Q116-$B$9)*$B$16)))</f>
        <v/>
      </c>
      <c r="AC116" s="21">
        <f>IF(Q116&gt;$B$10,0,IF(Q116&lt;=$B$9,AC115*$J$14/Q116,AC115*$I$14/($B$9*$B$15+(Q116-$B$9)*$B$16)))</f>
        <v/>
      </c>
      <c r="AD116" s="21">
        <f>IF(Q116&gt;$B$10,0,IF(Q116&lt;=$B$9,AD115*$J$15/Q116,AD115*$I$15/($B$9*$B$15+(Q116-$B$9)*$B$16)))</f>
        <v/>
      </c>
      <c r="AE116" s="21">
        <f>IF(Q116&gt;$B$10,0,IF(Q116&lt;=$B$9,AE115*$J$16/Q116,AE115*$I$16/($B$9*$B$15+(Q116-$B$9)*$B$16)))</f>
        <v/>
      </c>
    </row>
    <row r="117" ht="15" customHeight="1" s="22">
      <c r="D117" s="33" t="n"/>
      <c r="E117" s="40" t="n"/>
      <c r="F117" s="35" t="n"/>
      <c r="G117" s="35" t="n"/>
      <c r="H117" s="35" t="n"/>
      <c r="Q117" s="21">
        <f>Q116+1</f>
        <v/>
      </c>
      <c r="R117" s="21">
        <f>MAX(Q117-$B$9,0)</f>
        <v/>
      </c>
      <c r="S117" s="21">
        <f>MIN(Q117,$B$9)</f>
        <v/>
      </c>
      <c r="T117" s="21">
        <f>IF(Q117&gt;$B$10,0,IF(Q117&lt;=$B$9,T116*$J$5/Q117,T116*$I$5/($B$9*$B$15+(Q117-$B$9)*$B$16)))</f>
        <v/>
      </c>
      <c r="U117" s="21">
        <f>IF(Q117&gt;$B$10,0,IF(Q117&lt;=$B$9,U116*$J$6/Q117,U116*$I$6/($B$9*$B$15+(Q117-$B$9)*$B$16)))</f>
        <v/>
      </c>
      <c r="V117" s="21">
        <f>IF(Q117&gt;$B$10,0,IF(Q117&lt;=$B$9,V116*$J$7/Q117,V116*$I$7/($B$9*$B$15+(Q117-$B$9)*$B$16)))</f>
        <v/>
      </c>
      <c r="W117" s="21">
        <f>IF(Q117&gt;$B$10,0,IF(Q117&lt;=$B$9,W116*$J$8/Q117,W116*$I$8/($B$9*$B$15+(Q117-$B$9)*$B$16)))</f>
        <v/>
      </c>
      <c r="X117" s="21">
        <f>IF(Q117&gt;$B$10,0,IF(Q117&lt;=$B$9,X116*$J$9/Q117,X116*$I$9/($B$9*$B$15+(Q117-$B$9)*$B$16)))</f>
        <v/>
      </c>
      <c r="Y117" s="21">
        <f>IF(Q117&gt;$B$10,0,IF(Q117&lt;=$B$9,Y116*$J$10/Q117,Y116*$I$10/($B$9*$B$15+(Q117-$B$9)*$B$16)))</f>
        <v/>
      </c>
      <c r="Z117" s="21">
        <f>IF(Q117&gt;$B$10,0,IF(Q117&lt;=$B$9,Z116*$J$11/Q117,Z116*$I$11/($B$9*$B$15+(Q117-$B$9)*$B$16)))</f>
        <v/>
      </c>
      <c r="AA117" s="21">
        <f>IF(Q117&gt;$B$10,0,IF(Q117&lt;=$B$9,AA116*$J$12/Q117,AA116*$I$12/($B$9*$B$15+(Q117-$B$9)*$B$16)))</f>
        <v/>
      </c>
      <c r="AB117" s="21">
        <f>IF(Q117&gt;$B$10,0,IF(Q117&lt;=$B$9,AB116*$J$13/Q117,AB116*$I$13/($B$9*$B$15+(Q117-$B$9)*$B$16)))</f>
        <v/>
      </c>
      <c r="AC117" s="21">
        <f>IF(Q117&gt;$B$10,0,IF(Q117&lt;=$B$9,AC116*$J$14/Q117,AC116*$I$14/($B$9*$B$15+(Q117-$B$9)*$B$16)))</f>
        <v/>
      </c>
      <c r="AD117" s="21">
        <f>IF(Q117&gt;$B$10,0,IF(Q117&lt;=$B$9,AD116*$J$15/Q117,AD116*$I$15/($B$9*$B$15+(Q117-$B$9)*$B$16)))</f>
        <v/>
      </c>
      <c r="AE117" s="21">
        <f>IF(Q117&gt;$B$10,0,IF(Q117&lt;=$B$9,AE116*$J$16/Q117,AE116*$I$16/($B$9*$B$15+(Q117-$B$9)*$B$16)))</f>
        <v/>
      </c>
    </row>
    <row r="118" ht="15" customHeight="1" s="22">
      <c r="D118" s="33" t="n"/>
      <c r="E118" s="40" t="n"/>
      <c r="F118" s="35" t="n"/>
      <c r="G118" s="35" t="n"/>
      <c r="H118" s="35" t="n"/>
      <c r="Q118" s="21">
        <f>Q117+1</f>
        <v/>
      </c>
      <c r="R118" s="21">
        <f>MAX(Q118-$B$9,0)</f>
        <v/>
      </c>
      <c r="S118" s="21">
        <f>MIN(Q118,$B$9)</f>
        <v/>
      </c>
      <c r="T118" s="21">
        <f>IF(Q118&gt;$B$10,0,IF(Q118&lt;=$B$9,T117*$J$5/Q118,T117*$I$5/($B$9*$B$15+(Q118-$B$9)*$B$16)))</f>
        <v/>
      </c>
      <c r="U118" s="21">
        <f>IF(Q118&gt;$B$10,0,IF(Q118&lt;=$B$9,U117*$J$6/Q118,U117*$I$6/($B$9*$B$15+(Q118-$B$9)*$B$16)))</f>
        <v/>
      </c>
      <c r="V118" s="21">
        <f>IF(Q118&gt;$B$10,0,IF(Q118&lt;=$B$9,V117*$J$7/Q118,V117*$I$7/($B$9*$B$15+(Q118-$B$9)*$B$16)))</f>
        <v/>
      </c>
      <c r="W118" s="21">
        <f>IF(Q118&gt;$B$10,0,IF(Q118&lt;=$B$9,W117*$J$8/Q118,W117*$I$8/($B$9*$B$15+(Q118-$B$9)*$B$16)))</f>
        <v/>
      </c>
      <c r="X118" s="21">
        <f>IF(Q118&gt;$B$10,0,IF(Q118&lt;=$B$9,X117*$J$9/Q118,X117*$I$9/($B$9*$B$15+(Q118-$B$9)*$B$16)))</f>
        <v/>
      </c>
      <c r="Y118" s="21">
        <f>IF(Q118&gt;$B$10,0,IF(Q118&lt;=$B$9,Y117*$J$10/Q118,Y117*$I$10/($B$9*$B$15+(Q118-$B$9)*$B$16)))</f>
        <v/>
      </c>
      <c r="Z118" s="21">
        <f>IF(Q118&gt;$B$10,0,IF(Q118&lt;=$B$9,Z117*$J$11/Q118,Z117*$I$11/($B$9*$B$15+(Q118-$B$9)*$B$16)))</f>
        <v/>
      </c>
      <c r="AA118" s="21">
        <f>IF(Q118&gt;$B$10,0,IF(Q118&lt;=$B$9,AA117*$J$12/Q118,AA117*$I$12/($B$9*$B$15+(Q118-$B$9)*$B$16)))</f>
        <v/>
      </c>
      <c r="AB118" s="21">
        <f>IF(Q118&gt;$B$10,0,IF(Q118&lt;=$B$9,AB117*$J$13/Q118,AB117*$I$13/($B$9*$B$15+(Q118-$B$9)*$B$16)))</f>
        <v/>
      </c>
      <c r="AC118" s="21">
        <f>IF(Q118&gt;$B$10,0,IF(Q118&lt;=$B$9,AC117*$J$14/Q118,AC117*$I$14/($B$9*$B$15+(Q118-$B$9)*$B$16)))</f>
        <v/>
      </c>
      <c r="AD118" s="21">
        <f>IF(Q118&gt;$B$10,0,IF(Q118&lt;=$B$9,AD117*$J$15/Q118,AD117*$I$15/($B$9*$B$15+(Q118-$B$9)*$B$16)))</f>
        <v/>
      </c>
      <c r="AE118" s="21">
        <f>IF(Q118&gt;$B$10,0,IF(Q118&lt;=$B$9,AE117*$J$16/Q118,AE117*$I$16/($B$9*$B$15+(Q118-$B$9)*$B$16)))</f>
        <v/>
      </c>
    </row>
    <row r="119" ht="15" customHeight="1" s="22">
      <c r="D119" s="33" t="n"/>
      <c r="E119" s="40" t="n"/>
      <c r="F119" s="35" t="n"/>
      <c r="G119" s="35" t="n"/>
      <c r="H119" s="35" t="n"/>
      <c r="Q119" s="21">
        <f>Q118+1</f>
        <v/>
      </c>
      <c r="R119" s="21">
        <f>MAX(Q119-$B$9,0)</f>
        <v/>
      </c>
      <c r="S119" s="21">
        <f>MIN(Q119,$B$9)</f>
        <v/>
      </c>
      <c r="T119" s="21">
        <f>IF(Q119&gt;$B$10,0,IF(Q119&lt;=$B$9,T118*$J$5/Q119,T118*$I$5/($B$9*$B$15+(Q119-$B$9)*$B$16)))</f>
        <v/>
      </c>
      <c r="U119" s="21">
        <f>IF(Q119&gt;$B$10,0,IF(Q119&lt;=$B$9,U118*$J$6/Q119,U118*$I$6/($B$9*$B$15+(Q119-$B$9)*$B$16)))</f>
        <v/>
      </c>
      <c r="V119" s="21">
        <f>IF(Q119&gt;$B$10,0,IF(Q119&lt;=$B$9,V118*$J$7/Q119,V118*$I$7/($B$9*$B$15+(Q119-$B$9)*$B$16)))</f>
        <v/>
      </c>
      <c r="W119" s="21">
        <f>IF(Q119&gt;$B$10,0,IF(Q119&lt;=$B$9,W118*$J$8/Q119,W118*$I$8/($B$9*$B$15+(Q119-$B$9)*$B$16)))</f>
        <v/>
      </c>
      <c r="X119" s="21">
        <f>IF(Q119&gt;$B$10,0,IF(Q119&lt;=$B$9,X118*$J$9/Q119,X118*$I$9/($B$9*$B$15+(Q119-$B$9)*$B$16)))</f>
        <v/>
      </c>
      <c r="Y119" s="21">
        <f>IF(Q119&gt;$B$10,0,IF(Q119&lt;=$B$9,Y118*$J$10/Q119,Y118*$I$10/($B$9*$B$15+(Q119-$B$9)*$B$16)))</f>
        <v/>
      </c>
      <c r="Z119" s="21">
        <f>IF(Q119&gt;$B$10,0,IF(Q119&lt;=$B$9,Z118*$J$11/Q119,Z118*$I$11/($B$9*$B$15+(Q119-$B$9)*$B$16)))</f>
        <v/>
      </c>
      <c r="AA119" s="21">
        <f>IF(Q119&gt;$B$10,0,IF(Q119&lt;=$B$9,AA118*$J$12/Q119,AA118*$I$12/($B$9*$B$15+(Q119-$B$9)*$B$16)))</f>
        <v/>
      </c>
      <c r="AB119" s="21">
        <f>IF(Q119&gt;$B$10,0,IF(Q119&lt;=$B$9,AB118*$J$13/Q119,AB118*$I$13/($B$9*$B$15+(Q119-$B$9)*$B$16)))</f>
        <v/>
      </c>
      <c r="AC119" s="21">
        <f>IF(Q119&gt;$B$10,0,IF(Q119&lt;=$B$9,AC118*$J$14/Q119,AC118*$I$14/($B$9*$B$15+(Q119-$B$9)*$B$16)))</f>
        <v/>
      </c>
      <c r="AD119" s="21">
        <f>IF(Q119&gt;$B$10,0,IF(Q119&lt;=$B$9,AD118*$J$15/Q119,AD118*$I$15/($B$9*$B$15+(Q119-$B$9)*$B$16)))</f>
        <v/>
      </c>
      <c r="AE119" s="21">
        <f>IF(Q119&gt;$B$10,0,IF(Q119&lt;=$B$9,AE118*$J$16/Q119,AE118*$I$16/($B$9*$B$15+(Q119-$B$9)*$B$16)))</f>
        <v/>
      </c>
    </row>
    <row r="120" ht="15" customHeight="1" s="22">
      <c r="D120" s="33" t="n"/>
      <c r="E120" s="40" t="n"/>
      <c r="F120" s="35" t="n"/>
      <c r="G120" s="35" t="n"/>
      <c r="H120" s="35" t="n"/>
      <c r="Q120" s="21">
        <f>Q119+1</f>
        <v/>
      </c>
      <c r="R120" s="21">
        <f>MAX(Q120-$B$9,0)</f>
        <v/>
      </c>
      <c r="S120" s="21">
        <f>MIN(Q120,$B$9)</f>
        <v/>
      </c>
      <c r="T120" s="21">
        <f>IF(Q120&gt;$B$10,0,IF(Q120&lt;=$B$9,T119*$J$5/Q120,T119*$I$5/($B$9*$B$15+(Q120-$B$9)*$B$16)))</f>
        <v/>
      </c>
      <c r="U120" s="21">
        <f>IF(Q120&gt;$B$10,0,IF(Q120&lt;=$B$9,U119*$J$6/Q120,U119*$I$6/($B$9*$B$15+(Q120-$B$9)*$B$16)))</f>
        <v/>
      </c>
      <c r="V120" s="21">
        <f>IF(Q120&gt;$B$10,0,IF(Q120&lt;=$B$9,V119*$J$7/Q120,V119*$I$7/($B$9*$B$15+(Q120-$B$9)*$B$16)))</f>
        <v/>
      </c>
      <c r="W120" s="21">
        <f>IF(Q120&gt;$B$10,0,IF(Q120&lt;=$B$9,W119*$J$8/Q120,W119*$I$8/($B$9*$B$15+(Q120-$B$9)*$B$16)))</f>
        <v/>
      </c>
      <c r="X120" s="21">
        <f>IF(Q120&gt;$B$10,0,IF(Q120&lt;=$B$9,X119*$J$9/Q120,X119*$I$9/($B$9*$B$15+(Q120-$B$9)*$B$16)))</f>
        <v/>
      </c>
      <c r="Y120" s="21">
        <f>IF(Q120&gt;$B$10,0,IF(Q120&lt;=$B$9,Y119*$J$10/Q120,Y119*$I$10/($B$9*$B$15+(Q120-$B$9)*$B$16)))</f>
        <v/>
      </c>
      <c r="Z120" s="21">
        <f>IF(Q120&gt;$B$10,0,IF(Q120&lt;=$B$9,Z119*$J$11/Q120,Z119*$I$11/($B$9*$B$15+(Q120-$B$9)*$B$16)))</f>
        <v/>
      </c>
      <c r="AA120" s="21">
        <f>IF(Q120&gt;$B$10,0,IF(Q120&lt;=$B$9,AA119*$J$12/Q120,AA119*$I$12/($B$9*$B$15+(Q120-$B$9)*$B$16)))</f>
        <v/>
      </c>
      <c r="AB120" s="21">
        <f>IF(Q120&gt;$B$10,0,IF(Q120&lt;=$B$9,AB119*$J$13/Q120,AB119*$I$13/($B$9*$B$15+(Q120-$B$9)*$B$16)))</f>
        <v/>
      </c>
      <c r="AC120" s="21">
        <f>IF(Q120&gt;$B$10,0,IF(Q120&lt;=$B$9,AC119*$J$14/Q120,AC119*$I$14/($B$9*$B$15+(Q120-$B$9)*$B$16)))</f>
        <v/>
      </c>
      <c r="AD120" s="21">
        <f>IF(Q120&gt;$B$10,0,IF(Q120&lt;=$B$9,AD119*$J$15/Q120,AD119*$I$15/($B$9*$B$15+(Q120-$B$9)*$B$16)))</f>
        <v/>
      </c>
      <c r="AE120" s="21">
        <f>IF(Q120&gt;$B$10,0,IF(Q120&lt;=$B$9,AE119*$J$16/Q120,AE119*$I$16/($B$9*$B$15+(Q120-$B$9)*$B$16)))</f>
        <v/>
      </c>
    </row>
    <row r="121" ht="15" customHeight="1" s="22">
      <c r="D121" s="33" t="n"/>
      <c r="E121" s="40" t="n"/>
      <c r="F121" s="35" t="n"/>
      <c r="G121" s="35" t="n"/>
      <c r="H121" s="35" t="n"/>
      <c r="Q121" s="21">
        <f>Q120+1</f>
        <v/>
      </c>
      <c r="R121" s="21">
        <f>MAX(Q121-$B$9,0)</f>
        <v/>
      </c>
      <c r="S121" s="21">
        <f>MIN(Q121,$B$9)</f>
        <v/>
      </c>
      <c r="T121" s="21">
        <f>IF(Q121&gt;$B$10,0,IF(Q121&lt;=$B$9,T120*$J$5/Q121,T120*$I$5/($B$9*$B$15+(Q121-$B$9)*$B$16)))</f>
        <v/>
      </c>
      <c r="U121" s="21">
        <f>IF(Q121&gt;$B$10,0,IF(Q121&lt;=$B$9,U120*$J$6/Q121,U120*$I$6/($B$9*$B$15+(Q121-$B$9)*$B$16)))</f>
        <v/>
      </c>
      <c r="V121" s="21">
        <f>IF(Q121&gt;$B$10,0,IF(Q121&lt;=$B$9,V120*$J$7/Q121,V120*$I$7/($B$9*$B$15+(Q121-$B$9)*$B$16)))</f>
        <v/>
      </c>
      <c r="W121" s="21">
        <f>IF(Q121&gt;$B$10,0,IF(Q121&lt;=$B$9,W120*$J$8/Q121,W120*$I$8/($B$9*$B$15+(Q121-$B$9)*$B$16)))</f>
        <v/>
      </c>
      <c r="X121" s="21">
        <f>IF(Q121&gt;$B$10,0,IF(Q121&lt;=$B$9,X120*$J$9/Q121,X120*$I$9/($B$9*$B$15+(Q121-$B$9)*$B$16)))</f>
        <v/>
      </c>
      <c r="Y121" s="21">
        <f>IF(Q121&gt;$B$10,0,IF(Q121&lt;=$B$9,Y120*$J$10/Q121,Y120*$I$10/($B$9*$B$15+(Q121-$B$9)*$B$16)))</f>
        <v/>
      </c>
      <c r="Z121" s="21">
        <f>IF(Q121&gt;$B$10,0,IF(Q121&lt;=$B$9,Z120*$J$11/Q121,Z120*$I$11/($B$9*$B$15+(Q121-$B$9)*$B$16)))</f>
        <v/>
      </c>
      <c r="AA121" s="21">
        <f>IF(Q121&gt;$B$10,0,IF(Q121&lt;=$B$9,AA120*$J$12/Q121,AA120*$I$12/($B$9*$B$15+(Q121-$B$9)*$B$16)))</f>
        <v/>
      </c>
      <c r="AB121" s="21">
        <f>IF(Q121&gt;$B$10,0,IF(Q121&lt;=$B$9,AB120*$J$13/Q121,AB120*$I$13/($B$9*$B$15+(Q121-$B$9)*$B$16)))</f>
        <v/>
      </c>
      <c r="AC121" s="21">
        <f>IF(Q121&gt;$B$10,0,IF(Q121&lt;=$B$9,AC120*$J$14/Q121,AC120*$I$14/($B$9*$B$15+(Q121-$B$9)*$B$16)))</f>
        <v/>
      </c>
      <c r="AD121" s="21">
        <f>IF(Q121&gt;$B$10,0,IF(Q121&lt;=$B$9,AD120*$J$15/Q121,AD120*$I$15/($B$9*$B$15+(Q121-$B$9)*$B$16)))</f>
        <v/>
      </c>
      <c r="AE121" s="21">
        <f>IF(Q121&gt;$B$10,0,IF(Q121&lt;=$B$9,AE120*$J$16/Q121,AE120*$I$16/($B$9*$B$15+(Q121-$B$9)*$B$16)))</f>
        <v/>
      </c>
    </row>
    <row r="122" ht="15" customHeight="1" s="22">
      <c r="D122" s="33" t="n"/>
      <c r="E122" s="40" t="n"/>
      <c r="F122" s="35" t="n"/>
      <c r="G122" s="35" t="n"/>
      <c r="H122" s="35" t="n"/>
      <c r="Q122" s="21">
        <f>Q121+1</f>
        <v/>
      </c>
      <c r="R122" s="21">
        <f>MAX(Q122-$B$9,0)</f>
        <v/>
      </c>
      <c r="S122" s="21">
        <f>MIN(Q122,$B$9)</f>
        <v/>
      </c>
      <c r="T122" s="21">
        <f>IF(Q122&gt;$B$10,0,IF(Q122&lt;=$B$9,T121*$J$5/Q122,T121*$I$5/($B$9*$B$15+(Q122-$B$9)*$B$16)))</f>
        <v/>
      </c>
      <c r="U122" s="21">
        <f>IF(Q122&gt;$B$10,0,IF(Q122&lt;=$B$9,U121*$J$6/Q122,U121*$I$6/($B$9*$B$15+(Q122-$B$9)*$B$16)))</f>
        <v/>
      </c>
      <c r="V122" s="21">
        <f>IF(Q122&gt;$B$10,0,IF(Q122&lt;=$B$9,V121*$J$7/Q122,V121*$I$7/($B$9*$B$15+(Q122-$B$9)*$B$16)))</f>
        <v/>
      </c>
      <c r="W122" s="21">
        <f>IF(Q122&gt;$B$10,0,IF(Q122&lt;=$B$9,W121*$J$8/Q122,W121*$I$8/($B$9*$B$15+(Q122-$B$9)*$B$16)))</f>
        <v/>
      </c>
      <c r="X122" s="21">
        <f>IF(Q122&gt;$B$10,0,IF(Q122&lt;=$B$9,X121*$J$9/Q122,X121*$I$9/($B$9*$B$15+(Q122-$B$9)*$B$16)))</f>
        <v/>
      </c>
      <c r="Y122" s="21">
        <f>IF(Q122&gt;$B$10,0,IF(Q122&lt;=$B$9,Y121*$J$10/Q122,Y121*$I$10/($B$9*$B$15+(Q122-$B$9)*$B$16)))</f>
        <v/>
      </c>
      <c r="Z122" s="21">
        <f>IF(Q122&gt;$B$10,0,IF(Q122&lt;=$B$9,Z121*$J$11/Q122,Z121*$I$11/($B$9*$B$15+(Q122-$B$9)*$B$16)))</f>
        <v/>
      </c>
      <c r="AA122" s="21">
        <f>IF(Q122&gt;$B$10,0,IF(Q122&lt;=$B$9,AA121*$J$12/Q122,AA121*$I$12/($B$9*$B$15+(Q122-$B$9)*$B$16)))</f>
        <v/>
      </c>
      <c r="AB122" s="21">
        <f>IF(Q122&gt;$B$10,0,IF(Q122&lt;=$B$9,AB121*$J$13/Q122,AB121*$I$13/($B$9*$B$15+(Q122-$B$9)*$B$16)))</f>
        <v/>
      </c>
      <c r="AC122" s="21">
        <f>IF(Q122&gt;$B$10,0,IF(Q122&lt;=$B$9,AC121*$J$14/Q122,AC121*$I$14/($B$9*$B$15+(Q122-$B$9)*$B$16)))</f>
        <v/>
      </c>
      <c r="AD122" s="21">
        <f>IF(Q122&gt;$B$10,0,IF(Q122&lt;=$B$9,AD121*$J$15/Q122,AD121*$I$15/($B$9*$B$15+(Q122-$B$9)*$B$16)))</f>
        <v/>
      </c>
      <c r="AE122" s="21">
        <f>IF(Q122&gt;$B$10,0,IF(Q122&lt;=$B$9,AE121*$J$16/Q122,AE121*$I$16/($B$9*$B$15+(Q122-$B$9)*$B$16)))</f>
        <v/>
      </c>
    </row>
    <row r="123" ht="15" customHeight="1" s="22">
      <c r="D123" s="33" t="n"/>
      <c r="E123" s="40" t="n"/>
      <c r="F123" s="35" t="n"/>
      <c r="G123" s="35" t="n"/>
      <c r="H123" s="35" t="n"/>
      <c r="Q123" s="21">
        <f>Q122+1</f>
        <v/>
      </c>
      <c r="R123" s="21">
        <f>MAX(Q123-$B$9,0)</f>
        <v/>
      </c>
      <c r="S123" s="21">
        <f>MIN(Q123,$B$9)</f>
        <v/>
      </c>
      <c r="T123" s="21">
        <f>IF(Q123&gt;$B$10,0,IF(Q123&lt;=$B$9,T122*$J$5/Q123,T122*$I$5/($B$9*$B$15+(Q123-$B$9)*$B$16)))</f>
        <v/>
      </c>
      <c r="U123" s="21">
        <f>IF(Q123&gt;$B$10,0,IF(Q123&lt;=$B$9,U122*$J$6/Q123,U122*$I$6/($B$9*$B$15+(Q123-$B$9)*$B$16)))</f>
        <v/>
      </c>
      <c r="V123" s="21">
        <f>IF(Q123&gt;$B$10,0,IF(Q123&lt;=$B$9,V122*$J$7/Q123,V122*$I$7/($B$9*$B$15+(Q123-$B$9)*$B$16)))</f>
        <v/>
      </c>
      <c r="W123" s="21">
        <f>IF(Q123&gt;$B$10,0,IF(Q123&lt;=$B$9,W122*$J$8/Q123,W122*$I$8/($B$9*$B$15+(Q123-$B$9)*$B$16)))</f>
        <v/>
      </c>
      <c r="X123" s="21">
        <f>IF(Q123&gt;$B$10,0,IF(Q123&lt;=$B$9,X122*$J$9/Q123,X122*$I$9/($B$9*$B$15+(Q123-$B$9)*$B$16)))</f>
        <v/>
      </c>
      <c r="Y123" s="21">
        <f>IF(Q123&gt;$B$10,0,IF(Q123&lt;=$B$9,Y122*$J$10/Q123,Y122*$I$10/($B$9*$B$15+(Q123-$B$9)*$B$16)))</f>
        <v/>
      </c>
      <c r="Z123" s="21">
        <f>IF(Q123&gt;$B$10,0,IF(Q123&lt;=$B$9,Z122*$J$11/Q123,Z122*$I$11/($B$9*$B$15+(Q123-$B$9)*$B$16)))</f>
        <v/>
      </c>
      <c r="AA123" s="21">
        <f>IF(Q123&gt;$B$10,0,IF(Q123&lt;=$B$9,AA122*$J$12/Q123,AA122*$I$12/($B$9*$B$15+(Q123-$B$9)*$B$16)))</f>
        <v/>
      </c>
      <c r="AB123" s="21">
        <f>IF(Q123&gt;$B$10,0,IF(Q123&lt;=$B$9,AB122*$J$13/Q123,AB122*$I$13/($B$9*$B$15+(Q123-$B$9)*$B$16)))</f>
        <v/>
      </c>
      <c r="AC123" s="21">
        <f>IF(Q123&gt;$B$10,0,IF(Q123&lt;=$B$9,AC122*$J$14/Q123,AC122*$I$14/($B$9*$B$15+(Q123-$B$9)*$B$16)))</f>
        <v/>
      </c>
      <c r="AD123" s="21">
        <f>IF(Q123&gt;$B$10,0,IF(Q123&lt;=$B$9,AD122*$J$15/Q123,AD122*$I$15/($B$9*$B$15+(Q123-$B$9)*$B$16)))</f>
        <v/>
      </c>
      <c r="AE123" s="21">
        <f>IF(Q123&gt;$B$10,0,IF(Q123&lt;=$B$9,AE122*$J$16/Q123,AE122*$I$16/($B$9*$B$15+(Q123-$B$9)*$B$16)))</f>
        <v/>
      </c>
    </row>
    <row r="124" ht="15" customHeight="1" s="22">
      <c r="D124" s="33" t="n"/>
      <c r="E124" s="40" t="n"/>
      <c r="F124" s="35" t="n"/>
      <c r="G124" s="35" t="n"/>
      <c r="H124" s="35" t="n"/>
      <c r="Q124" s="21">
        <f>Q123+1</f>
        <v/>
      </c>
      <c r="R124" s="21">
        <f>MAX(Q124-$B$9,0)</f>
        <v/>
      </c>
      <c r="S124" s="21">
        <f>MIN(Q124,$B$9)</f>
        <v/>
      </c>
      <c r="T124" s="21">
        <f>IF(Q124&gt;$B$10,0,IF(Q124&lt;=$B$9,T123*$J$5/Q124,T123*$I$5/($B$9*$B$15+(Q124-$B$9)*$B$16)))</f>
        <v/>
      </c>
      <c r="U124" s="21">
        <f>IF(Q124&gt;$B$10,0,IF(Q124&lt;=$B$9,U123*$J$6/Q124,U123*$I$6/($B$9*$B$15+(Q124-$B$9)*$B$16)))</f>
        <v/>
      </c>
      <c r="V124" s="21">
        <f>IF(Q124&gt;$B$10,0,IF(Q124&lt;=$B$9,V123*$J$7/Q124,V123*$I$7/($B$9*$B$15+(Q124-$B$9)*$B$16)))</f>
        <v/>
      </c>
      <c r="W124" s="21">
        <f>IF(Q124&gt;$B$10,0,IF(Q124&lt;=$B$9,W123*$J$8/Q124,W123*$I$8/($B$9*$B$15+(Q124-$B$9)*$B$16)))</f>
        <v/>
      </c>
      <c r="X124" s="21">
        <f>IF(Q124&gt;$B$10,0,IF(Q124&lt;=$B$9,X123*$J$9/Q124,X123*$I$9/($B$9*$B$15+(Q124-$B$9)*$B$16)))</f>
        <v/>
      </c>
      <c r="Y124" s="21">
        <f>IF(Q124&gt;$B$10,0,IF(Q124&lt;=$B$9,Y123*$J$10/Q124,Y123*$I$10/($B$9*$B$15+(Q124-$B$9)*$B$16)))</f>
        <v/>
      </c>
      <c r="Z124" s="21">
        <f>IF(Q124&gt;$B$10,0,IF(Q124&lt;=$B$9,Z123*$J$11/Q124,Z123*$I$11/($B$9*$B$15+(Q124-$B$9)*$B$16)))</f>
        <v/>
      </c>
      <c r="AA124" s="21">
        <f>IF(Q124&gt;$B$10,0,IF(Q124&lt;=$B$9,AA123*$J$12/Q124,AA123*$I$12/($B$9*$B$15+(Q124-$B$9)*$B$16)))</f>
        <v/>
      </c>
      <c r="AB124" s="21">
        <f>IF(Q124&gt;$B$10,0,IF(Q124&lt;=$B$9,AB123*$J$13/Q124,AB123*$I$13/($B$9*$B$15+(Q124-$B$9)*$B$16)))</f>
        <v/>
      </c>
      <c r="AC124" s="21">
        <f>IF(Q124&gt;$B$10,0,IF(Q124&lt;=$B$9,AC123*$J$14/Q124,AC123*$I$14/($B$9*$B$15+(Q124-$B$9)*$B$16)))</f>
        <v/>
      </c>
      <c r="AD124" s="21">
        <f>IF(Q124&gt;$B$10,0,IF(Q124&lt;=$B$9,AD123*$J$15/Q124,AD123*$I$15/($B$9*$B$15+(Q124-$B$9)*$B$16)))</f>
        <v/>
      </c>
      <c r="AE124" s="21">
        <f>IF(Q124&gt;$B$10,0,IF(Q124&lt;=$B$9,AE123*$J$16/Q124,AE123*$I$16/($B$9*$B$15+(Q124-$B$9)*$B$16)))</f>
        <v/>
      </c>
    </row>
    <row r="125" ht="15" customHeight="1" s="22">
      <c r="D125" s="33" t="n"/>
      <c r="E125" s="40" t="n"/>
      <c r="F125" s="35" t="n"/>
      <c r="G125" s="35" t="n"/>
      <c r="H125" s="35" t="n"/>
      <c r="Q125" s="21">
        <f>Q124+1</f>
        <v/>
      </c>
      <c r="R125" s="21">
        <f>MAX(Q125-$B$9,0)</f>
        <v/>
      </c>
      <c r="S125" s="21">
        <f>MIN(Q125,$B$9)</f>
        <v/>
      </c>
      <c r="T125" s="21">
        <f>IF(Q125&gt;$B$10,0,IF(Q125&lt;=$B$9,T124*$J$5/Q125,T124*$I$5/($B$9*$B$15+(Q125-$B$9)*$B$16)))</f>
        <v/>
      </c>
      <c r="U125" s="21">
        <f>IF(Q125&gt;$B$10,0,IF(Q125&lt;=$B$9,U124*$J$6/Q125,U124*$I$6/($B$9*$B$15+(Q125-$B$9)*$B$16)))</f>
        <v/>
      </c>
      <c r="V125" s="21">
        <f>IF(Q125&gt;$B$10,0,IF(Q125&lt;=$B$9,V124*$J$7/Q125,V124*$I$7/($B$9*$B$15+(Q125-$B$9)*$B$16)))</f>
        <v/>
      </c>
      <c r="W125" s="21">
        <f>IF(Q125&gt;$B$10,0,IF(Q125&lt;=$B$9,W124*$J$8/Q125,W124*$I$8/($B$9*$B$15+(Q125-$B$9)*$B$16)))</f>
        <v/>
      </c>
      <c r="X125" s="21">
        <f>IF(Q125&gt;$B$10,0,IF(Q125&lt;=$B$9,X124*$J$9/Q125,X124*$I$9/($B$9*$B$15+(Q125-$B$9)*$B$16)))</f>
        <v/>
      </c>
      <c r="Y125" s="21">
        <f>IF(Q125&gt;$B$10,0,IF(Q125&lt;=$B$9,Y124*$J$10/Q125,Y124*$I$10/($B$9*$B$15+(Q125-$B$9)*$B$16)))</f>
        <v/>
      </c>
      <c r="Z125" s="21">
        <f>IF(Q125&gt;$B$10,0,IF(Q125&lt;=$B$9,Z124*$J$11/Q125,Z124*$I$11/($B$9*$B$15+(Q125-$B$9)*$B$16)))</f>
        <v/>
      </c>
      <c r="AA125" s="21">
        <f>IF(Q125&gt;$B$10,0,IF(Q125&lt;=$B$9,AA124*$J$12/Q125,AA124*$I$12/($B$9*$B$15+(Q125-$B$9)*$B$16)))</f>
        <v/>
      </c>
      <c r="AB125" s="21">
        <f>IF(Q125&gt;$B$10,0,IF(Q125&lt;=$B$9,AB124*$J$13/Q125,AB124*$I$13/($B$9*$B$15+(Q125-$B$9)*$B$16)))</f>
        <v/>
      </c>
      <c r="AC125" s="21">
        <f>IF(Q125&gt;$B$10,0,IF(Q125&lt;=$B$9,AC124*$J$14/Q125,AC124*$I$14/($B$9*$B$15+(Q125-$B$9)*$B$16)))</f>
        <v/>
      </c>
      <c r="AD125" s="21">
        <f>IF(Q125&gt;$B$10,0,IF(Q125&lt;=$B$9,AD124*$J$15/Q125,AD124*$I$15/($B$9*$B$15+(Q125-$B$9)*$B$16)))</f>
        <v/>
      </c>
      <c r="AE125" s="21">
        <f>IF(Q125&gt;$B$10,0,IF(Q125&lt;=$B$9,AE124*$J$16/Q125,AE124*$I$16/($B$9*$B$15+(Q125-$B$9)*$B$16)))</f>
        <v/>
      </c>
    </row>
    <row r="126" ht="15" customHeight="1" s="22">
      <c r="D126" s="33" t="n"/>
      <c r="E126" s="40" t="n"/>
      <c r="F126" s="35" t="n"/>
      <c r="G126" s="35" t="n"/>
      <c r="H126" s="35" t="n"/>
      <c r="Q126" s="21">
        <f>Q125+1</f>
        <v/>
      </c>
      <c r="R126" s="21">
        <f>MAX(Q126-$B$9,0)</f>
        <v/>
      </c>
      <c r="S126" s="21">
        <f>MIN(Q126,$B$9)</f>
        <v/>
      </c>
      <c r="T126" s="21">
        <f>IF(Q126&gt;$B$10,0,IF(Q126&lt;=$B$9,T125*$J$5/Q126,T125*$I$5/($B$9*$B$15+(Q126-$B$9)*$B$16)))</f>
        <v/>
      </c>
      <c r="U126" s="21">
        <f>IF(Q126&gt;$B$10,0,IF(Q126&lt;=$B$9,U125*$J$6/Q126,U125*$I$6/($B$9*$B$15+(Q126-$B$9)*$B$16)))</f>
        <v/>
      </c>
      <c r="V126" s="21">
        <f>IF(Q126&gt;$B$10,0,IF(Q126&lt;=$B$9,V125*$J$7/Q126,V125*$I$7/($B$9*$B$15+(Q126-$B$9)*$B$16)))</f>
        <v/>
      </c>
      <c r="W126" s="21">
        <f>IF(Q126&gt;$B$10,0,IF(Q126&lt;=$B$9,W125*$J$8/Q126,W125*$I$8/($B$9*$B$15+(Q126-$B$9)*$B$16)))</f>
        <v/>
      </c>
      <c r="X126" s="21">
        <f>IF(Q126&gt;$B$10,0,IF(Q126&lt;=$B$9,X125*$J$9/Q126,X125*$I$9/($B$9*$B$15+(Q126-$B$9)*$B$16)))</f>
        <v/>
      </c>
      <c r="Y126" s="21">
        <f>IF(Q126&gt;$B$10,0,IF(Q126&lt;=$B$9,Y125*$J$10/Q126,Y125*$I$10/($B$9*$B$15+(Q126-$B$9)*$B$16)))</f>
        <v/>
      </c>
      <c r="Z126" s="21">
        <f>IF(Q126&gt;$B$10,0,IF(Q126&lt;=$B$9,Z125*$J$11/Q126,Z125*$I$11/($B$9*$B$15+(Q126-$B$9)*$B$16)))</f>
        <v/>
      </c>
      <c r="AA126" s="21">
        <f>IF(Q126&gt;$B$10,0,IF(Q126&lt;=$B$9,AA125*$J$12/Q126,AA125*$I$12/($B$9*$B$15+(Q126-$B$9)*$B$16)))</f>
        <v/>
      </c>
      <c r="AB126" s="21">
        <f>IF(Q126&gt;$B$10,0,IF(Q126&lt;=$B$9,AB125*$J$13/Q126,AB125*$I$13/($B$9*$B$15+(Q126-$B$9)*$B$16)))</f>
        <v/>
      </c>
      <c r="AC126" s="21">
        <f>IF(Q126&gt;$B$10,0,IF(Q126&lt;=$B$9,AC125*$J$14/Q126,AC125*$I$14/($B$9*$B$15+(Q126-$B$9)*$B$16)))</f>
        <v/>
      </c>
      <c r="AD126" s="21">
        <f>IF(Q126&gt;$B$10,0,IF(Q126&lt;=$B$9,AD125*$J$15/Q126,AD125*$I$15/($B$9*$B$15+(Q126-$B$9)*$B$16)))</f>
        <v/>
      </c>
      <c r="AE126" s="21">
        <f>IF(Q126&gt;$B$10,0,IF(Q126&lt;=$B$9,AE125*$J$16/Q126,AE125*$I$16/($B$9*$B$15+(Q126-$B$9)*$B$16)))</f>
        <v/>
      </c>
    </row>
    <row r="127" ht="15" customHeight="1" s="22">
      <c r="D127" s="33" t="n"/>
      <c r="E127" s="40" t="n"/>
      <c r="F127" s="35" t="n"/>
      <c r="G127" s="35" t="n"/>
      <c r="H127" s="35" t="n"/>
      <c r="Q127" s="21">
        <f>Q126+1</f>
        <v/>
      </c>
      <c r="R127" s="21">
        <f>MAX(Q127-$B$9,0)</f>
        <v/>
      </c>
      <c r="S127" s="21">
        <f>MIN(Q127,$B$9)</f>
        <v/>
      </c>
      <c r="T127" s="21">
        <f>IF(Q127&gt;$B$10,0,IF(Q127&lt;=$B$9,T126*$J$5/Q127,T126*$I$5/($B$9*$B$15+(Q127-$B$9)*$B$16)))</f>
        <v/>
      </c>
      <c r="U127" s="21">
        <f>IF(Q127&gt;$B$10,0,IF(Q127&lt;=$B$9,U126*$J$6/Q127,U126*$I$6/($B$9*$B$15+(Q127-$B$9)*$B$16)))</f>
        <v/>
      </c>
      <c r="V127" s="21">
        <f>IF(Q127&gt;$B$10,0,IF(Q127&lt;=$B$9,V126*$J$7/Q127,V126*$I$7/($B$9*$B$15+(Q127-$B$9)*$B$16)))</f>
        <v/>
      </c>
      <c r="W127" s="21">
        <f>IF(Q127&gt;$B$10,0,IF(Q127&lt;=$B$9,W126*$J$8/Q127,W126*$I$8/($B$9*$B$15+(Q127-$B$9)*$B$16)))</f>
        <v/>
      </c>
      <c r="X127" s="21">
        <f>IF(Q127&gt;$B$10,0,IF(Q127&lt;=$B$9,X126*$J$9/Q127,X126*$I$9/($B$9*$B$15+(Q127-$B$9)*$B$16)))</f>
        <v/>
      </c>
      <c r="Y127" s="21">
        <f>IF(Q127&gt;$B$10,0,IF(Q127&lt;=$B$9,Y126*$J$10/Q127,Y126*$I$10/($B$9*$B$15+(Q127-$B$9)*$B$16)))</f>
        <v/>
      </c>
      <c r="Z127" s="21">
        <f>IF(Q127&gt;$B$10,0,IF(Q127&lt;=$B$9,Z126*$J$11/Q127,Z126*$I$11/($B$9*$B$15+(Q127-$B$9)*$B$16)))</f>
        <v/>
      </c>
      <c r="AA127" s="21">
        <f>IF(Q127&gt;$B$10,0,IF(Q127&lt;=$B$9,AA126*$J$12/Q127,AA126*$I$12/($B$9*$B$15+(Q127-$B$9)*$B$16)))</f>
        <v/>
      </c>
      <c r="AB127" s="21">
        <f>IF(Q127&gt;$B$10,0,IF(Q127&lt;=$B$9,AB126*$J$13/Q127,AB126*$I$13/($B$9*$B$15+(Q127-$B$9)*$B$16)))</f>
        <v/>
      </c>
      <c r="AC127" s="21">
        <f>IF(Q127&gt;$B$10,0,IF(Q127&lt;=$B$9,AC126*$J$14/Q127,AC126*$I$14/($B$9*$B$15+(Q127-$B$9)*$B$16)))</f>
        <v/>
      </c>
      <c r="AD127" s="21">
        <f>IF(Q127&gt;$B$10,0,IF(Q127&lt;=$B$9,AD126*$J$15/Q127,AD126*$I$15/($B$9*$B$15+(Q127-$B$9)*$B$16)))</f>
        <v/>
      </c>
      <c r="AE127" s="21">
        <f>IF(Q127&gt;$B$10,0,IF(Q127&lt;=$B$9,AE126*$J$16/Q127,AE126*$I$16/($B$9*$B$15+(Q127-$B$9)*$B$16)))</f>
        <v/>
      </c>
    </row>
    <row r="128" ht="15" customHeight="1" s="22">
      <c r="D128" s="33" t="n"/>
      <c r="E128" s="40" t="n"/>
      <c r="F128" s="35" t="n"/>
      <c r="G128" s="35" t="n"/>
      <c r="H128" s="35" t="n"/>
      <c r="Q128" s="21">
        <f>Q127+1</f>
        <v/>
      </c>
      <c r="R128" s="21">
        <f>MAX(Q128-$B$9,0)</f>
        <v/>
      </c>
      <c r="S128" s="21">
        <f>MIN(Q128,$B$9)</f>
        <v/>
      </c>
      <c r="T128" s="21">
        <f>IF(Q128&gt;$B$10,0,IF(Q128&lt;=$B$9,T127*$J$5/Q128,T127*$I$5/($B$9*$B$15+(Q128-$B$9)*$B$16)))</f>
        <v/>
      </c>
      <c r="U128" s="21">
        <f>IF(Q128&gt;$B$10,0,IF(Q128&lt;=$B$9,U127*$J$6/Q128,U127*$I$6/($B$9*$B$15+(Q128-$B$9)*$B$16)))</f>
        <v/>
      </c>
      <c r="V128" s="21">
        <f>IF(Q128&gt;$B$10,0,IF(Q128&lt;=$B$9,V127*$J$7/Q128,V127*$I$7/($B$9*$B$15+(Q128-$B$9)*$B$16)))</f>
        <v/>
      </c>
      <c r="W128" s="21">
        <f>IF(Q128&gt;$B$10,0,IF(Q128&lt;=$B$9,W127*$J$8/Q128,W127*$I$8/($B$9*$B$15+(Q128-$B$9)*$B$16)))</f>
        <v/>
      </c>
      <c r="X128" s="21">
        <f>IF(Q128&gt;$B$10,0,IF(Q128&lt;=$B$9,X127*$J$9/Q128,X127*$I$9/($B$9*$B$15+(Q128-$B$9)*$B$16)))</f>
        <v/>
      </c>
      <c r="Y128" s="21">
        <f>IF(Q128&gt;$B$10,0,IF(Q128&lt;=$B$9,Y127*$J$10/Q128,Y127*$I$10/($B$9*$B$15+(Q128-$B$9)*$B$16)))</f>
        <v/>
      </c>
      <c r="Z128" s="21">
        <f>IF(Q128&gt;$B$10,0,IF(Q128&lt;=$B$9,Z127*$J$11/Q128,Z127*$I$11/($B$9*$B$15+(Q128-$B$9)*$B$16)))</f>
        <v/>
      </c>
      <c r="AA128" s="21">
        <f>IF(Q128&gt;$B$10,0,IF(Q128&lt;=$B$9,AA127*$J$12/Q128,AA127*$I$12/($B$9*$B$15+(Q128-$B$9)*$B$16)))</f>
        <v/>
      </c>
      <c r="AB128" s="21">
        <f>IF(Q128&gt;$B$10,0,IF(Q128&lt;=$B$9,AB127*$J$13/Q128,AB127*$I$13/($B$9*$B$15+(Q128-$B$9)*$B$16)))</f>
        <v/>
      </c>
      <c r="AC128" s="21">
        <f>IF(Q128&gt;$B$10,0,IF(Q128&lt;=$B$9,AC127*$J$14/Q128,AC127*$I$14/($B$9*$B$15+(Q128-$B$9)*$B$16)))</f>
        <v/>
      </c>
      <c r="AD128" s="21">
        <f>IF(Q128&gt;$B$10,0,IF(Q128&lt;=$B$9,AD127*$J$15/Q128,AD127*$I$15/($B$9*$B$15+(Q128-$B$9)*$B$16)))</f>
        <v/>
      </c>
      <c r="AE128" s="21">
        <f>IF(Q128&gt;$B$10,0,IF(Q128&lt;=$B$9,AE127*$J$16/Q128,AE127*$I$16/($B$9*$B$15+(Q128-$B$9)*$B$16)))</f>
        <v/>
      </c>
    </row>
    <row r="129" ht="15" customHeight="1" s="22">
      <c r="D129" s="33" t="n"/>
      <c r="E129" s="40" t="n"/>
      <c r="F129" s="35" t="n"/>
      <c r="G129" s="35" t="n"/>
      <c r="H129" s="35" t="n"/>
      <c r="Q129" s="21">
        <f>Q128+1</f>
        <v/>
      </c>
      <c r="R129" s="21">
        <f>MAX(Q129-$B$9,0)</f>
        <v/>
      </c>
      <c r="S129" s="21">
        <f>MIN(Q129,$B$9)</f>
        <v/>
      </c>
      <c r="T129" s="21">
        <f>IF(Q129&gt;$B$10,0,IF(Q129&lt;=$B$9,T128*$J$5/Q129,T128*$I$5/($B$9*$B$15+(Q129-$B$9)*$B$16)))</f>
        <v/>
      </c>
      <c r="U129" s="21">
        <f>IF(Q129&gt;$B$10,0,IF(Q129&lt;=$B$9,U128*$J$6/Q129,U128*$I$6/($B$9*$B$15+(Q129-$B$9)*$B$16)))</f>
        <v/>
      </c>
      <c r="V129" s="21">
        <f>IF(Q129&gt;$B$10,0,IF(Q129&lt;=$B$9,V128*$J$7/Q129,V128*$I$7/($B$9*$B$15+(Q129-$B$9)*$B$16)))</f>
        <v/>
      </c>
      <c r="W129" s="21">
        <f>IF(Q129&gt;$B$10,0,IF(Q129&lt;=$B$9,W128*$J$8/Q129,W128*$I$8/($B$9*$B$15+(Q129-$B$9)*$B$16)))</f>
        <v/>
      </c>
      <c r="X129" s="21">
        <f>IF(Q129&gt;$B$10,0,IF(Q129&lt;=$B$9,X128*$J$9/Q129,X128*$I$9/($B$9*$B$15+(Q129-$B$9)*$B$16)))</f>
        <v/>
      </c>
      <c r="Y129" s="21">
        <f>IF(Q129&gt;$B$10,0,IF(Q129&lt;=$B$9,Y128*$J$10/Q129,Y128*$I$10/($B$9*$B$15+(Q129-$B$9)*$B$16)))</f>
        <v/>
      </c>
      <c r="Z129" s="21">
        <f>IF(Q129&gt;$B$10,0,IF(Q129&lt;=$B$9,Z128*$J$11/Q129,Z128*$I$11/($B$9*$B$15+(Q129-$B$9)*$B$16)))</f>
        <v/>
      </c>
      <c r="AA129" s="21">
        <f>IF(Q129&gt;$B$10,0,IF(Q129&lt;=$B$9,AA128*$J$12/Q129,AA128*$I$12/($B$9*$B$15+(Q129-$B$9)*$B$16)))</f>
        <v/>
      </c>
      <c r="AB129" s="21">
        <f>IF(Q129&gt;$B$10,0,IF(Q129&lt;=$B$9,AB128*$J$13/Q129,AB128*$I$13/($B$9*$B$15+(Q129-$B$9)*$B$16)))</f>
        <v/>
      </c>
      <c r="AC129" s="21">
        <f>IF(Q129&gt;$B$10,0,IF(Q129&lt;=$B$9,AC128*$J$14/Q129,AC128*$I$14/($B$9*$B$15+(Q129-$B$9)*$B$16)))</f>
        <v/>
      </c>
      <c r="AD129" s="21">
        <f>IF(Q129&gt;$B$10,0,IF(Q129&lt;=$B$9,AD128*$J$15/Q129,AD128*$I$15/($B$9*$B$15+(Q129-$B$9)*$B$16)))</f>
        <v/>
      </c>
      <c r="AE129" s="21">
        <f>IF(Q129&gt;$B$10,0,IF(Q129&lt;=$B$9,AE128*$J$16/Q129,AE128*$I$16/($B$9*$B$15+(Q129-$B$9)*$B$16)))</f>
        <v/>
      </c>
    </row>
    <row r="130" ht="15" customHeight="1" s="22">
      <c r="D130" s="33" t="n"/>
      <c r="E130" s="40" t="n"/>
      <c r="F130" s="35" t="n"/>
      <c r="G130" s="35" t="n"/>
      <c r="H130" s="35" t="n"/>
      <c r="Q130" s="21">
        <f>Q129+1</f>
        <v/>
      </c>
      <c r="R130" s="21">
        <f>MAX(Q130-$B$9,0)</f>
        <v/>
      </c>
      <c r="S130" s="21">
        <f>MIN(Q130,$B$9)</f>
        <v/>
      </c>
      <c r="T130" s="21">
        <f>IF(Q130&gt;$B$10,0,IF(Q130&lt;=$B$9,T129*$J$5/Q130,T129*$I$5/($B$9*$B$15+(Q130-$B$9)*$B$16)))</f>
        <v/>
      </c>
      <c r="U130" s="21">
        <f>IF(Q130&gt;$B$10,0,IF(Q130&lt;=$B$9,U129*$J$6/Q130,U129*$I$6/($B$9*$B$15+(Q130-$B$9)*$B$16)))</f>
        <v/>
      </c>
      <c r="V130" s="21">
        <f>IF(Q130&gt;$B$10,0,IF(Q130&lt;=$B$9,V129*$J$7/Q130,V129*$I$7/($B$9*$B$15+(Q130-$B$9)*$B$16)))</f>
        <v/>
      </c>
      <c r="W130" s="21">
        <f>IF(Q130&gt;$B$10,0,IF(Q130&lt;=$B$9,W129*$J$8/Q130,W129*$I$8/($B$9*$B$15+(Q130-$B$9)*$B$16)))</f>
        <v/>
      </c>
      <c r="X130" s="21">
        <f>IF(Q130&gt;$B$10,0,IF(Q130&lt;=$B$9,X129*$J$9/Q130,X129*$I$9/($B$9*$B$15+(Q130-$B$9)*$B$16)))</f>
        <v/>
      </c>
      <c r="Y130" s="21">
        <f>IF(Q130&gt;$B$10,0,IF(Q130&lt;=$B$9,Y129*$J$10/Q130,Y129*$I$10/($B$9*$B$15+(Q130-$B$9)*$B$16)))</f>
        <v/>
      </c>
      <c r="Z130" s="21">
        <f>IF(Q130&gt;$B$10,0,IF(Q130&lt;=$B$9,Z129*$J$11/Q130,Z129*$I$11/($B$9*$B$15+(Q130-$B$9)*$B$16)))</f>
        <v/>
      </c>
      <c r="AA130" s="21">
        <f>IF(Q130&gt;$B$10,0,IF(Q130&lt;=$B$9,AA129*$J$12/Q130,AA129*$I$12/($B$9*$B$15+(Q130-$B$9)*$B$16)))</f>
        <v/>
      </c>
      <c r="AB130" s="21">
        <f>IF(Q130&gt;$B$10,0,IF(Q130&lt;=$B$9,AB129*$J$13/Q130,AB129*$I$13/($B$9*$B$15+(Q130-$B$9)*$B$16)))</f>
        <v/>
      </c>
      <c r="AC130" s="21">
        <f>IF(Q130&gt;$B$10,0,IF(Q130&lt;=$B$9,AC129*$J$14/Q130,AC129*$I$14/($B$9*$B$15+(Q130-$B$9)*$B$16)))</f>
        <v/>
      </c>
      <c r="AD130" s="21">
        <f>IF(Q130&gt;$B$10,0,IF(Q130&lt;=$B$9,AD129*$J$15/Q130,AD129*$I$15/($B$9*$B$15+(Q130-$B$9)*$B$16)))</f>
        <v/>
      </c>
      <c r="AE130" s="21">
        <f>IF(Q130&gt;$B$10,0,IF(Q130&lt;=$B$9,AE129*$J$16/Q130,AE129*$I$16/($B$9*$B$15+(Q130-$B$9)*$B$16)))</f>
        <v/>
      </c>
    </row>
    <row r="131" ht="15" customHeight="1" s="22">
      <c r="D131" s="33" t="n"/>
      <c r="E131" s="40" t="n"/>
      <c r="F131" s="35" t="n"/>
      <c r="G131" s="35" t="n"/>
      <c r="H131" s="35" t="n"/>
      <c r="Q131" s="21">
        <f>Q130+1</f>
        <v/>
      </c>
      <c r="R131" s="21">
        <f>MAX(Q131-$B$9,0)</f>
        <v/>
      </c>
      <c r="S131" s="21">
        <f>MIN(Q131,$B$9)</f>
        <v/>
      </c>
      <c r="T131" s="21">
        <f>IF(Q131&gt;$B$10,0,IF(Q131&lt;=$B$9,T130*$J$5/Q131,T130*$I$5/($B$9*$B$15+(Q131-$B$9)*$B$16)))</f>
        <v/>
      </c>
      <c r="U131" s="21">
        <f>IF(Q131&gt;$B$10,0,IF(Q131&lt;=$B$9,U130*$J$6/Q131,U130*$I$6/($B$9*$B$15+(Q131-$B$9)*$B$16)))</f>
        <v/>
      </c>
      <c r="V131" s="21">
        <f>IF(Q131&gt;$B$10,0,IF(Q131&lt;=$B$9,V130*$J$7/Q131,V130*$I$7/($B$9*$B$15+(Q131-$B$9)*$B$16)))</f>
        <v/>
      </c>
      <c r="W131" s="21">
        <f>IF(Q131&gt;$B$10,0,IF(Q131&lt;=$B$9,W130*$J$8/Q131,W130*$I$8/($B$9*$B$15+(Q131-$B$9)*$B$16)))</f>
        <v/>
      </c>
      <c r="X131" s="21">
        <f>IF(Q131&gt;$B$10,0,IF(Q131&lt;=$B$9,X130*$J$9/Q131,X130*$I$9/($B$9*$B$15+(Q131-$B$9)*$B$16)))</f>
        <v/>
      </c>
      <c r="Y131" s="21">
        <f>IF(Q131&gt;$B$10,0,IF(Q131&lt;=$B$9,Y130*$J$10/Q131,Y130*$I$10/($B$9*$B$15+(Q131-$B$9)*$B$16)))</f>
        <v/>
      </c>
      <c r="Z131" s="21">
        <f>IF(Q131&gt;$B$10,0,IF(Q131&lt;=$B$9,Z130*$J$11/Q131,Z130*$I$11/($B$9*$B$15+(Q131-$B$9)*$B$16)))</f>
        <v/>
      </c>
      <c r="AA131" s="21">
        <f>IF(Q131&gt;$B$10,0,IF(Q131&lt;=$B$9,AA130*$J$12/Q131,AA130*$I$12/($B$9*$B$15+(Q131-$B$9)*$B$16)))</f>
        <v/>
      </c>
      <c r="AB131" s="21">
        <f>IF(Q131&gt;$B$10,0,IF(Q131&lt;=$B$9,AB130*$J$13/Q131,AB130*$I$13/($B$9*$B$15+(Q131-$B$9)*$B$16)))</f>
        <v/>
      </c>
      <c r="AC131" s="21">
        <f>IF(Q131&gt;$B$10,0,IF(Q131&lt;=$B$9,AC130*$J$14/Q131,AC130*$I$14/($B$9*$B$15+(Q131-$B$9)*$B$16)))</f>
        <v/>
      </c>
      <c r="AD131" s="21">
        <f>IF(Q131&gt;$B$10,0,IF(Q131&lt;=$B$9,AD130*$J$15/Q131,AD130*$I$15/($B$9*$B$15+(Q131-$B$9)*$B$16)))</f>
        <v/>
      </c>
      <c r="AE131" s="21">
        <f>IF(Q131&gt;$B$10,0,IF(Q131&lt;=$B$9,AE130*$J$16/Q131,AE130*$I$16/($B$9*$B$15+(Q131-$B$9)*$B$16)))</f>
        <v/>
      </c>
    </row>
    <row r="132" ht="15" customHeight="1" s="22">
      <c r="D132" s="33" t="n"/>
      <c r="E132" s="40" t="n"/>
      <c r="F132" s="35" t="n"/>
      <c r="G132" s="35" t="n"/>
      <c r="H132" s="35" t="n"/>
      <c r="Q132" s="21">
        <f>Q131+1</f>
        <v/>
      </c>
      <c r="R132" s="21">
        <f>MAX(Q132-$B$9,0)</f>
        <v/>
      </c>
      <c r="S132" s="21">
        <f>MIN(Q132,$B$9)</f>
        <v/>
      </c>
      <c r="T132" s="21">
        <f>IF(Q132&gt;$B$10,0,IF(Q132&lt;=$B$9,T131*$J$5/Q132,T131*$I$5/($B$9*$B$15+(Q132-$B$9)*$B$16)))</f>
        <v/>
      </c>
      <c r="U132" s="21">
        <f>IF(Q132&gt;$B$10,0,IF(Q132&lt;=$B$9,U131*$J$6/Q132,U131*$I$6/($B$9*$B$15+(Q132-$B$9)*$B$16)))</f>
        <v/>
      </c>
      <c r="V132" s="21">
        <f>IF(Q132&gt;$B$10,0,IF(Q132&lt;=$B$9,V131*$J$7/Q132,V131*$I$7/($B$9*$B$15+(Q132-$B$9)*$B$16)))</f>
        <v/>
      </c>
      <c r="W132" s="21">
        <f>IF(Q132&gt;$B$10,0,IF(Q132&lt;=$B$9,W131*$J$8/Q132,W131*$I$8/($B$9*$B$15+(Q132-$B$9)*$B$16)))</f>
        <v/>
      </c>
      <c r="X132" s="21">
        <f>IF(Q132&gt;$B$10,0,IF(Q132&lt;=$B$9,X131*$J$9/Q132,X131*$I$9/($B$9*$B$15+(Q132-$B$9)*$B$16)))</f>
        <v/>
      </c>
      <c r="Y132" s="21">
        <f>IF(Q132&gt;$B$10,0,IF(Q132&lt;=$B$9,Y131*$J$10/Q132,Y131*$I$10/($B$9*$B$15+(Q132-$B$9)*$B$16)))</f>
        <v/>
      </c>
      <c r="Z132" s="21">
        <f>IF(Q132&gt;$B$10,0,IF(Q132&lt;=$B$9,Z131*$J$11/Q132,Z131*$I$11/($B$9*$B$15+(Q132-$B$9)*$B$16)))</f>
        <v/>
      </c>
      <c r="AA132" s="21">
        <f>IF(Q132&gt;$B$10,0,IF(Q132&lt;=$B$9,AA131*$J$12/Q132,AA131*$I$12/($B$9*$B$15+(Q132-$B$9)*$B$16)))</f>
        <v/>
      </c>
      <c r="AB132" s="21">
        <f>IF(Q132&gt;$B$10,0,IF(Q132&lt;=$B$9,AB131*$J$13/Q132,AB131*$I$13/($B$9*$B$15+(Q132-$B$9)*$B$16)))</f>
        <v/>
      </c>
      <c r="AC132" s="21">
        <f>IF(Q132&gt;$B$10,0,IF(Q132&lt;=$B$9,AC131*$J$14/Q132,AC131*$I$14/($B$9*$B$15+(Q132-$B$9)*$B$16)))</f>
        <v/>
      </c>
      <c r="AD132" s="21">
        <f>IF(Q132&gt;$B$10,0,IF(Q132&lt;=$B$9,AD131*$J$15/Q132,AD131*$I$15/($B$9*$B$15+(Q132-$B$9)*$B$16)))</f>
        <v/>
      </c>
      <c r="AE132" s="21">
        <f>IF(Q132&gt;$B$10,0,IF(Q132&lt;=$B$9,AE131*$J$16/Q132,AE131*$I$16/($B$9*$B$15+(Q132-$B$9)*$B$16)))</f>
        <v/>
      </c>
    </row>
    <row r="133" ht="15" customHeight="1" s="22">
      <c r="D133" s="33" t="n"/>
      <c r="E133" s="40" t="n"/>
      <c r="F133" s="35" t="n"/>
      <c r="G133" s="35" t="n"/>
      <c r="H133" s="35" t="n"/>
      <c r="Q133" s="21">
        <f>Q132+1</f>
        <v/>
      </c>
      <c r="R133" s="21">
        <f>MAX(Q133-$B$9,0)</f>
        <v/>
      </c>
      <c r="S133" s="21">
        <f>MIN(Q133,$B$9)</f>
        <v/>
      </c>
      <c r="T133" s="21">
        <f>IF(Q133&gt;$B$10,0,IF(Q133&lt;=$B$9,T132*$J$5/Q133,T132*$I$5/($B$9*$B$15+(Q133-$B$9)*$B$16)))</f>
        <v/>
      </c>
      <c r="U133" s="21">
        <f>IF(Q133&gt;$B$10,0,IF(Q133&lt;=$B$9,U132*$J$6/Q133,U132*$I$6/($B$9*$B$15+(Q133-$B$9)*$B$16)))</f>
        <v/>
      </c>
      <c r="V133" s="21">
        <f>IF(Q133&gt;$B$10,0,IF(Q133&lt;=$B$9,V132*$J$7/Q133,V132*$I$7/($B$9*$B$15+(Q133-$B$9)*$B$16)))</f>
        <v/>
      </c>
      <c r="W133" s="21">
        <f>IF(Q133&gt;$B$10,0,IF(Q133&lt;=$B$9,W132*$J$8/Q133,W132*$I$8/($B$9*$B$15+(Q133-$B$9)*$B$16)))</f>
        <v/>
      </c>
      <c r="X133" s="21">
        <f>IF(Q133&gt;$B$10,0,IF(Q133&lt;=$B$9,X132*$J$9/Q133,X132*$I$9/($B$9*$B$15+(Q133-$B$9)*$B$16)))</f>
        <v/>
      </c>
      <c r="Y133" s="21">
        <f>IF(Q133&gt;$B$10,0,IF(Q133&lt;=$B$9,Y132*$J$10/Q133,Y132*$I$10/($B$9*$B$15+(Q133-$B$9)*$B$16)))</f>
        <v/>
      </c>
      <c r="Z133" s="21">
        <f>IF(Q133&gt;$B$10,0,IF(Q133&lt;=$B$9,Z132*$J$11/Q133,Z132*$I$11/($B$9*$B$15+(Q133-$B$9)*$B$16)))</f>
        <v/>
      </c>
      <c r="AA133" s="21">
        <f>IF(Q133&gt;$B$10,0,IF(Q133&lt;=$B$9,AA132*$J$12/Q133,AA132*$I$12/($B$9*$B$15+(Q133-$B$9)*$B$16)))</f>
        <v/>
      </c>
      <c r="AB133" s="21">
        <f>IF(Q133&gt;$B$10,0,IF(Q133&lt;=$B$9,AB132*$J$13/Q133,AB132*$I$13/($B$9*$B$15+(Q133-$B$9)*$B$16)))</f>
        <v/>
      </c>
      <c r="AC133" s="21">
        <f>IF(Q133&gt;$B$10,0,IF(Q133&lt;=$B$9,AC132*$J$14/Q133,AC132*$I$14/($B$9*$B$15+(Q133-$B$9)*$B$16)))</f>
        <v/>
      </c>
      <c r="AD133" s="21">
        <f>IF(Q133&gt;$B$10,0,IF(Q133&lt;=$B$9,AD132*$J$15/Q133,AD132*$I$15/($B$9*$B$15+(Q133-$B$9)*$B$16)))</f>
        <v/>
      </c>
      <c r="AE133" s="21">
        <f>IF(Q133&gt;$B$10,0,IF(Q133&lt;=$B$9,AE132*$J$16/Q133,AE132*$I$16/($B$9*$B$15+(Q133-$B$9)*$B$16)))</f>
        <v/>
      </c>
    </row>
    <row r="134" ht="15" customHeight="1" s="22">
      <c r="D134" s="33" t="n"/>
      <c r="E134" s="40" t="n"/>
      <c r="F134" s="35" t="n"/>
      <c r="G134" s="35" t="n"/>
      <c r="H134" s="35" t="n"/>
      <c r="Q134" s="21">
        <f>Q133+1</f>
        <v/>
      </c>
      <c r="R134" s="21">
        <f>MAX(Q134-$B$9,0)</f>
        <v/>
      </c>
      <c r="S134" s="21">
        <f>MIN(Q134,$B$9)</f>
        <v/>
      </c>
      <c r="T134" s="21">
        <f>IF(Q134&gt;$B$10,0,IF(Q134&lt;=$B$9,T133*$J$5/Q134,T133*$I$5/($B$9*$B$15+(Q134-$B$9)*$B$16)))</f>
        <v/>
      </c>
      <c r="U134" s="21">
        <f>IF(Q134&gt;$B$10,0,IF(Q134&lt;=$B$9,U133*$J$6/Q134,U133*$I$6/($B$9*$B$15+(Q134-$B$9)*$B$16)))</f>
        <v/>
      </c>
      <c r="V134" s="21">
        <f>IF(Q134&gt;$B$10,0,IF(Q134&lt;=$B$9,V133*$J$7/Q134,V133*$I$7/($B$9*$B$15+(Q134-$B$9)*$B$16)))</f>
        <v/>
      </c>
      <c r="W134" s="21">
        <f>IF(Q134&gt;$B$10,0,IF(Q134&lt;=$B$9,W133*$J$8/Q134,W133*$I$8/($B$9*$B$15+(Q134-$B$9)*$B$16)))</f>
        <v/>
      </c>
      <c r="X134" s="21">
        <f>IF(Q134&gt;$B$10,0,IF(Q134&lt;=$B$9,X133*$J$9/Q134,X133*$I$9/($B$9*$B$15+(Q134-$B$9)*$B$16)))</f>
        <v/>
      </c>
      <c r="Y134" s="21">
        <f>IF(Q134&gt;$B$10,0,IF(Q134&lt;=$B$9,Y133*$J$10/Q134,Y133*$I$10/($B$9*$B$15+(Q134-$B$9)*$B$16)))</f>
        <v/>
      </c>
      <c r="Z134" s="21">
        <f>IF(Q134&gt;$B$10,0,IF(Q134&lt;=$B$9,Z133*$J$11/Q134,Z133*$I$11/($B$9*$B$15+(Q134-$B$9)*$B$16)))</f>
        <v/>
      </c>
      <c r="AA134" s="21">
        <f>IF(Q134&gt;$B$10,0,IF(Q134&lt;=$B$9,AA133*$J$12/Q134,AA133*$I$12/($B$9*$B$15+(Q134-$B$9)*$B$16)))</f>
        <v/>
      </c>
      <c r="AB134" s="21">
        <f>IF(Q134&gt;$B$10,0,IF(Q134&lt;=$B$9,AB133*$J$13/Q134,AB133*$I$13/($B$9*$B$15+(Q134-$B$9)*$B$16)))</f>
        <v/>
      </c>
      <c r="AC134" s="21">
        <f>IF(Q134&gt;$B$10,0,IF(Q134&lt;=$B$9,AC133*$J$14/Q134,AC133*$I$14/($B$9*$B$15+(Q134-$B$9)*$B$16)))</f>
        <v/>
      </c>
      <c r="AD134" s="21">
        <f>IF(Q134&gt;$B$10,0,IF(Q134&lt;=$B$9,AD133*$J$15/Q134,AD133*$I$15/($B$9*$B$15+(Q134-$B$9)*$B$16)))</f>
        <v/>
      </c>
      <c r="AE134" s="21">
        <f>IF(Q134&gt;$B$10,0,IF(Q134&lt;=$B$9,AE133*$J$16/Q134,AE133*$I$16/($B$9*$B$15+(Q134-$B$9)*$B$16)))</f>
        <v/>
      </c>
    </row>
    <row r="135" ht="15" customHeight="1" s="22">
      <c r="D135" s="33" t="n"/>
      <c r="E135" s="40" t="n"/>
      <c r="F135" s="35" t="n"/>
      <c r="G135" s="35" t="n"/>
      <c r="H135" s="35" t="n"/>
      <c r="Q135" s="21">
        <f>Q134+1</f>
        <v/>
      </c>
      <c r="R135" s="21">
        <f>MAX(Q135-$B$9,0)</f>
        <v/>
      </c>
      <c r="S135" s="21">
        <f>MIN(Q135,$B$9)</f>
        <v/>
      </c>
      <c r="T135" s="21">
        <f>IF(Q135&gt;$B$10,0,IF(Q135&lt;=$B$9,T134*$J$5/Q135,T134*$I$5/($B$9*$B$15+(Q135-$B$9)*$B$16)))</f>
        <v/>
      </c>
      <c r="U135" s="21">
        <f>IF(Q135&gt;$B$10,0,IF(Q135&lt;=$B$9,U134*$J$6/Q135,U134*$I$6/($B$9*$B$15+(Q135-$B$9)*$B$16)))</f>
        <v/>
      </c>
      <c r="V135" s="21">
        <f>IF(Q135&gt;$B$10,0,IF(Q135&lt;=$B$9,V134*$J$7/Q135,V134*$I$7/($B$9*$B$15+(Q135-$B$9)*$B$16)))</f>
        <v/>
      </c>
      <c r="W135" s="21">
        <f>IF(Q135&gt;$B$10,0,IF(Q135&lt;=$B$9,W134*$J$8/Q135,W134*$I$8/($B$9*$B$15+(Q135-$B$9)*$B$16)))</f>
        <v/>
      </c>
      <c r="X135" s="21">
        <f>IF(Q135&gt;$B$10,0,IF(Q135&lt;=$B$9,X134*$J$9/Q135,X134*$I$9/($B$9*$B$15+(Q135-$B$9)*$B$16)))</f>
        <v/>
      </c>
      <c r="Y135" s="21">
        <f>IF(Q135&gt;$B$10,0,IF(Q135&lt;=$B$9,Y134*$J$10/Q135,Y134*$I$10/($B$9*$B$15+(Q135-$B$9)*$B$16)))</f>
        <v/>
      </c>
      <c r="Z135" s="21">
        <f>IF(Q135&gt;$B$10,0,IF(Q135&lt;=$B$9,Z134*$J$11/Q135,Z134*$I$11/($B$9*$B$15+(Q135-$B$9)*$B$16)))</f>
        <v/>
      </c>
      <c r="AA135" s="21">
        <f>IF(Q135&gt;$B$10,0,IF(Q135&lt;=$B$9,AA134*$J$12/Q135,AA134*$I$12/($B$9*$B$15+(Q135-$B$9)*$B$16)))</f>
        <v/>
      </c>
      <c r="AB135" s="21">
        <f>IF(Q135&gt;$B$10,0,IF(Q135&lt;=$B$9,AB134*$J$13/Q135,AB134*$I$13/($B$9*$B$15+(Q135-$B$9)*$B$16)))</f>
        <v/>
      </c>
      <c r="AC135" s="21">
        <f>IF(Q135&gt;$B$10,0,IF(Q135&lt;=$B$9,AC134*$J$14/Q135,AC134*$I$14/($B$9*$B$15+(Q135-$B$9)*$B$16)))</f>
        <v/>
      </c>
      <c r="AD135" s="21">
        <f>IF(Q135&gt;$B$10,0,IF(Q135&lt;=$B$9,AD134*$J$15/Q135,AD134*$I$15/($B$9*$B$15+(Q135-$B$9)*$B$16)))</f>
        <v/>
      </c>
      <c r="AE135" s="21">
        <f>IF(Q135&gt;$B$10,0,IF(Q135&lt;=$B$9,AE134*$J$16/Q135,AE134*$I$16/($B$9*$B$15+(Q135-$B$9)*$B$16)))</f>
        <v/>
      </c>
    </row>
    <row r="136" ht="15" customHeight="1" s="22">
      <c r="D136" s="33" t="n"/>
      <c r="E136" s="40" t="n"/>
      <c r="F136" s="35" t="n"/>
      <c r="G136" s="35" t="n"/>
      <c r="H136" s="35" t="n"/>
      <c r="Q136" s="21">
        <f>Q135+1</f>
        <v/>
      </c>
      <c r="R136" s="21">
        <f>MAX(Q136-$B$9,0)</f>
        <v/>
      </c>
      <c r="S136" s="21">
        <f>MIN(Q136,$B$9)</f>
        <v/>
      </c>
      <c r="T136" s="21">
        <f>IF(Q136&gt;$B$10,0,IF(Q136&lt;=$B$9,T135*$J$5/Q136,T135*$I$5/($B$9*$B$15+(Q136-$B$9)*$B$16)))</f>
        <v/>
      </c>
      <c r="U136" s="21">
        <f>IF(Q136&gt;$B$10,0,IF(Q136&lt;=$B$9,U135*$J$6/Q136,U135*$I$6/($B$9*$B$15+(Q136-$B$9)*$B$16)))</f>
        <v/>
      </c>
      <c r="V136" s="21">
        <f>IF(Q136&gt;$B$10,0,IF(Q136&lt;=$B$9,V135*$J$7/Q136,V135*$I$7/($B$9*$B$15+(Q136-$B$9)*$B$16)))</f>
        <v/>
      </c>
      <c r="W136" s="21">
        <f>IF(Q136&gt;$B$10,0,IF(Q136&lt;=$B$9,W135*$J$8/Q136,W135*$I$8/($B$9*$B$15+(Q136-$B$9)*$B$16)))</f>
        <v/>
      </c>
      <c r="X136" s="21">
        <f>IF(Q136&gt;$B$10,0,IF(Q136&lt;=$B$9,X135*$J$9/Q136,X135*$I$9/($B$9*$B$15+(Q136-$B$9)*$B$16)))</f>
        <v/>
      </c>
      <c r="Y136" s="21">
        <f>IF(Q136&gt;$B$10,0,IF(Q136&lt;=$B$9,Y135*$J$10/Q136,Y135*$I$10/($B$9*$B$15+(Q136-$B$9)*$B$16)))</f>
        <v/>
      </c>
      <c r="Z136" s="21">
        <f>IF(Q136&gt;$B$10,0,IF(Q136&lt;=$B$9,Z135*$J$11/Q136,Z135*$I$11/($B$9*$B$15+(Q136-$B$9)*$B$16)))</f>
        <v/>
      </c>
      <c r="AA136" s="21">
        <f>IF(Q136&gt;$B$10,0,IF(Q136&lt;=$B$9,AA135*$J$12/Q136,AA135*$I$12/($B$9*$B$15+(Q136-$B$9)*$B$16)))</f>
        <v/>
      </c>
      <c r="AB136" s="21">
        <f>IF(Q136&gt;$B$10,0,IF(Q136&lt;=$B$9,AB135*$J$13/Q136,AB135*$I$13/($B$9*$B$15+(Q136-$B$9)*$B$16)))</f>
        <v/>
      </c>
      <c r="AC136" s="21">
        <f>IF(Q136&gt;$B$10,0,IF(Q136&lt;=$B$9,AC135*$J$14/Q136,AC135*$I$14/($B$9*$B$15+(Q136-$B$9)*$B$16)))</f>
        <v/>
      </c>
      <c r="AD136" s="21">
        <f>IF(Q136&gt;$B$10,0,IF(Q136&lt;=$B$9,AD135*$J$15/Q136,AD135*$I$15/($B$9*$B$15+(Q136-$B$9)*$B$16)))</f>
        <v/>
      </c>
      <c r="AE136" s="21">
        <f>IF(Q136&gt;$B$10,0,IF(Q136&lt;=$B$9,AE135*$J$16/Q136,AE135*$I$16/($B$9*$B$15+(Q136-$B$9)*$B$16)))</f>
        <v/>
      </c>
    </row>
    <row r="137" ht="15" customHeight="1" s="22">
      <c r="D137" s="33" t="n"/>
      <c r="E137" s="40" t="n"/>
      <c r="F137" s="35" t="n"/>
      <c r="G137" s="35" t="n"/>
      <c r="H137" s="35" t="n"/>
      <c r="Q137" s="21">
        <f>Q136+1</f>
        <v/>
      </c>
      <c r="R137" s="21">
        <f>MAX(Q137-$B$9,0)</f>
        <v/>
      </c>
      <c r="S137" s="21">
        <f>MIN(Q137,$B$9)</f>
        <v/>
      </c>
      <c r="T137" s="21">
        <f>IF(Q137&gt;$B$10,0,IF(Q137&lt;=$B$9,T136*$J$5/Q137,T136*$I$5/($B$9*$B$15+(Q137-$B$9)*$B$16)))</f>
        <v/>
      </c>
      <c r="U137" s="21">
        <f>IF(Q137&gt;$B$10,0,IF(Q137&lt;=$B$9,U136*$J$6/Q137,U136*$I$6/($B$9*$B$15+(Q137-$B$9)*$B$16)))</f>
        <v/>
      </c>
      <c r="V137" s="21">
        <f>IF(Q137&gt;$B$10,0,IF(Q137&lt;=$B$9,V136*$J$7/Q137,V136*$I$7/($B$9*$B$15+(Q137-$B$9)*$B$16)))</f>
        <v/>
      </c>
      <c r="W137" s="21">
        <f>IF(Q137&gt;$B$10,0,IF(Q137&lt;=$B$9,W136*$J$8/Q137,W136*$I$8/($B$9*$B$15+(Q137-$B$9)*$B$16)))</f>
        <v/>
      </c>
      <c r="X137" s="21">
        <f>IF(Q137&gt;$B$10,0,IF(Q137&lt;=$B$9,X136*$J$9/Q137,X136*$I$9/($B$9*$B$15+(Q137-$B$9)*$B$16)))</f>
        <v/>
      </c>
      <c r="Y137" s="21">
        <f>IF(Q137&gt;$B$10,0,IF(Q137&lt;=$B$9,Y136*$J$10/Q137,Y136*$I$10/($B$9*$B$15+(Q137-$B$9)*$B$16)))</f>
        <v/>
      </c>
      <c r="Z137" s="21">
        <f>IF(Q137&gt;$B$10,0,IF(Q137&lt;=$B$9,Z136*$J$11/Q137,Z136*$I$11/($B$9*$B$15+(Q137-$B$9)*$B$16)))</f>
        <v/>
      </c>
      <c r="AA137" s="21">
        <f>IF(Q137&gt;$B$10,0,IF(Q137&lt;=$B$9,AA136*$J$12/Q137,AA136*$I$12/($B$9*$B$15+(Q137-$B$9)*$B$16)))</f>
        <v/>
      </c>
      <c r="AB137" s="21">
        <f>IF(Q137&gt;$B$10,0,IF(Q137&lt;=$B$9,AB136*$J$13/Q137,AB136*$I$13/($B$9*$B$15+(Q137-$B$9)*$B$16)))</f>
        <v/>
      </c>
      <c r="AC137" s="21">
        <f>IF(Q137&gt;$B$10,0,IF(Q137&lt;=$B$9,AC136*$J$14/Q137,AC136*$I$14/($B$9*$B$15+(Q137-$B$9)*$B$16)))</f>
        <v/>
      </c>
      <c r="AD137" s="21">
        <f>IF(Q137&gt;$B$10,0,IF(Q137&lt;=$B$9,AD136*$J$15/Q137,AD136*$I$15/($B$9*$B$15+(Q137-$B$9)*$B$16)))</f>
        <v/>
      </c>
      <c r="AE137" s="21">
        <f>IF(Q137&gt;$B$10,0,IF(Q137&lt;=$B$9,AE136*$J$16/Q137,AE136*$I$16/($B$9*$B$15+(Q137-$B$9)*$B$16)))</f>
        <v/>
      </c>
    </row>
    <row r="138" ht="15" customHeight="1" s="22">
      <c r="D138" s="33" t="n"/>
      <c r="E138" s="40" t="n"/>
      <c r="F138" s="35" t="n"/>
      <c r="G138" s="35" t="n"/>
      <c r="H138" s="35" t="n"/>
      <c r="Q138" s="21">
        <f>Q137+1</f>
        <v/>
      </c>
      <c r="R138" s="21">
        <f>MAX(Q138-$B$9,0)</f>
        <v/>
      </c>
      <c r="S138" s="21">
        <f>MIN(Q138,$B$9)</f>
        <v/>
      </c>
      <c r="T138" s="21">
        <f>IF(Q138&gt;$B$10,0,IF(Q138&lt;=$B$9,T137*$J$5/Q138,T137*$I$5/($B$9*$B$15+(Q138-$B$9)*$B$16)))</f>
        <v/>
      </c>
      <c r="U138" s="21">
        <f>IF(Q138&gt;$B$10,0,IF(Q138&lt;=$B$9,U137*$J$6/Q138,U137*$I$6/($B$9*$B$15+(Q138-$B$9)*$B$16)))</f>
        <v/>
      </c>
      <c r="V138" s="21">
        <f>IF(Q138&gt;$B$10,0,IF(Q138&lt;=$B$9,V137*$J$7/Q138,V137*$I$7/($B$9*$B$15+(Q138-$B$9)*$B$16)))</f>
        <v/>
      </c>
      <c r="W138" s="21">
        <f>IF(Q138&gt;$B$10,0,IF(Q138&lt;=$B$9,W137*$J$8/Q138,W137*$I$8/($B$9*$B$15+(Q138-$B$9)*$B$16)))</f>
        <v/>
      </c>
      <c r="X138" s="21">
        <f>IF(Q138&gt;$B$10,0,IF(Q138&lt;=$B$9,X137*$J$9/Q138,X137*$I$9/($B$9*$B$15+(Q138-$B$9)*$B$16)))</f>
        <v/>
      </c>
      <c r="Y138" s="21">
        <f>IF(Q138&gt;$B$10,0,IF(Q138&lt;=$B$9,Y137*$J$10/Q138,Y137*$I$10/($B$9*$B$15+(Q138-$B$9)*$B$16)))</f>
        <v/>
      </c>
      <c r="Z138" s="21">
        <f>IF(Q138&gt;$B$10,0,IF(Q138&lt;=$B$9,Z137*$J$11/Q138,Z137*$I$11/($B$9*$B$15+(Q138-$B$9)*$B$16)))</f>
        <v/>
      </c>
      <c r="AA138" s="21">
        <f>IF(Q138&gt;$B$10,0,IF(Q138&lt;=$B$9,AA137*$J$12/Q138,AA137*$I$12/($B$9*$B$15+(Q138-$B$9)*$B$16)))</f>
        <v/>
      </c>
      <c r="AB138" s="21">
        <f>IF(Q138&gt;$B$10,0,IF(Q138&lt;=$B$9,AB137*$J$13/Q138,AB137*$I$13/($B$9*$B$15+(Q138-$B$9)*$B$16)))</f>
        <v/>
      </c>
      <c r="AC138" s="21">
        <f>IF(Q138&gt;$B$10,0,IF(Q138&lt;=$B$9,AC137*$J$14/Q138,AC137*$I$14/($B$9*$B$15+(Q138-$B$9)*$B$16)))</f>
        <v/>
      </c>
      <c r="AD138" s="21">
        <f>IF(Q138&gt;$B$10,0,IF(Q138&lt;=$B$9,AD137*$J$15/Q138,AD137*$I$15/($B$9*$B$15+(Q138-$B$9)*$B$16)))</f>
        <v/>
      </c>
      <c r="AE138" s="21">
        <f>IF(Q138&gt;$B$10,0,IF(Q138&lt;=$B$9,AE137*$J$16/Q138,AE137*$I$16/($B$9*$B$15+(Q138-$B$9)*$B$16)))</f>
        <v/>
      </c>
    </row>
    <row r="139" ht="15" customHeight="1" s="22">
      <c r="D139" s="33" t="n"/>
      <c r="E139" s="40" t="n"/>
      <c r="F139" s="35" t="n"/>
      <c r="G139" s="35" t="n"/>
      <c r="H139" s="35" t="n"/>
      <c r="Q139" s="21">
        <f>Q138+1</f>
        <v/>
      </c>
      <c r="R139" s="21">
        <f>MAX(Q139-$B$9,0)</f>
        <v/>
      </c>
      <c r="S139" s="21">
        <f>MIN(Q139,$B$9)</f>
        <v/>
      </c>
      <c r="T139" s="21">
        <f>IF(Q139&gt;$B$10,0,IF(Q139&lt;=$B$9,T138*$J$5/Q139,T138*$I$5/($B$9*$B$15+(Q139-$B$9)*$B$16)))</f>
        <v/>
      </c>
      <c r="U139" s="21">
        <f>IF(Q139&gt;$B$10,0,IF(Q139&lt;=$B$9,U138*$J$6/Q139,U138*$I$6/($B$9*$B$15+(Q139-$B$9)*$B$16)))</f>
        <v/>
      </c>
      <c r="V139" s="21">
        <f>IF(Q139&gt;$B$10,0,IF(Q139&lt;=$B$9,V138*$J$7/Q139,V138*$I$7/($B$9*$B$15+(Q139-$B$9)*$B$16)))</f>
        <v/>
      </c>
      <c r="W139" s="21">
        <f>IF(Q139&gt;$B$10,0,IF(Q139&lt;=$B$9,W138*$J$8/Q139,W138*$I$8/($B$9*$B$15+(Q139-$B$9)*$B$16)))</f>
        <v/>
      </c>
      <c r="X139" s="21">
        <f>IF(Q139&gt;$B$10,0,IF(Q139&lt;=$B$9,X138*$J$9/Q139,X138*$I$9/($B$9*$B$15+(Q139-$B$9)*$B$16)))</f>
        <v/>
      </c>
      <c r="Y139" s="21">
        <f>IF(Q139&gt;$B$10,0,IF(Q139&lt;=$B$9,Y138*$J$10/Q139,Y138*$I$10/($B$9*$B$15+(Q139-$B$9)*$B$16)))</f>
        <v/>
      </c>
      <c r="Z139" s="21">
        <f>IF(Q139&gt;$B$10,0,IF(Q139&lt;=$B$9,Z138*$J$11/Q139,Z138*$I$11/($B$9*$B$15+(Q139-$B$9)*$B$16)))</f>
        <v/>
      </c>
      <c r="AA139" s="21">
        <f>IF(Q139&gt;$B$10,0,IF(Q139&lt;=$B$9,AA138*$J$12/Q139,AA138*$I$12/($B$9*$B$15+(Q139-$B$9)*$B$16)))</f>
        <v/>
      </c>
      <c r="AB139" s="21">
        <f>IF(Q139&gt;$B$10,0,IF(Q139&lt;=$B$9,AB138*$J$13/Q139,AB138*$I$13/($B$9*$B$15+(Q139-$B$9)*$B$16)))</f>
        <v/>
      </c>
      <c r="AC139" s="21">
        <f>IF(Q139&gt;$B$10,0,IF(Q139&lt;=$B$9,AC138*$J$14/Q139,AC138*$I$14/($B$9*$B$15+(Q139-$B$9)*$B$16)))</f>
        <v/>
      </c>
      <c r="AD139" s="21">
        <f>IF(Q139&gt;$B$10,0,IF(Q139&lt;=$B$9,AD138*$J$15/Q139,AD138*$I$15/($B$9*$B$15+(Q139-$B$9)*$B$16)))</f>
        <v/>
      </c>
      <c r="AE139" s="21">
        <f>IF(Q139&gt;$B$10,0,IF(Q139&lt;=$B$9,AE138*$J$16/Q139,AE138*$I$16/($B$9*$B$15+(Q139-$B$9)*$B$16)))</f>
        <v/>
      </c>
    </row>
    <row r="140" ht="15" customHeight="1" s="22">
      <c r="D140" s="33" t="n"/>
      <c r="E140" s="40" t="n"/>
      <c r="F140" s="35" t="n"/>
      <c r="G140" s="35" t="n"/>
      <c r="H140" s="35" t="n"/>
      <c r="Q140" s="21">
        <f>Q139+1</f>
        <v/>
      </c>
      <c r="R140" s="21">
        <f>MAX(Q140-$B$9,0)</f>
        <v/>
      </c>
      <c r="S140" s="21">
        <f>MIN(Q140,$B$9)</f>
        <v/>
      </c>
      <c r="T140" s="21">
        <f>IF(Q140&gt;$B$10,0,IF(Q140&lt;=$B$9,T139*$J$5/Q140,T139*$I$5/($B$9*$B$15+(Q140-$B$9)*$B$16)))</f>
        <v/>
      </c>
      <c r="U140" s="21">
        <f>IF(Q140&gt;$B$10,0,IF(Q140&lt;=$B$9,U139*$J$6/Q140,U139*$I$6/($B$9*$B$15+(Q140-$B$9)*$B$16)))</f>
        <v/>
      </c>
      <c r="V140" s="21">
        <f>IF(Q140&gt;$B$10,0,IF(Q140&lt;=$B$9,V139*$J$7/Q140,V139*$I$7/($B$9*$B$15+(Q140-$B$9)*$B$16)))</f>
        <v/>
      </c>
      <c r="W140" s="21">
        <f>IF(Q140&gt;$B$10,0,IF(Q140&lt;=$B$9,W139*$J$8/Q140,W139*$I$8/($B$9*$B$15+(Q140-$B$9)*$B$16)))</f>
        <v/>
      </c>
      <c r="X140" s="21">
        <f>IF(Q140&gt;$B$10,0,IF(Q140&lt;=$B$9,X139*$J$9/Q140,X139*$I$9/($B$9*$B$15+(Q140-$B$9)*$B$16)))</f>
        <v/>
      </c>
      <c r="Y140" s="21">
        <f>IF(Q140&gt;$B$10,0,IF(Q140&lt;=$B$9,Y139*$J$10/Q140,Y139*$I$10/($B$9*$B$15+(Q140-$B$9)*$B$16)))</f>
        <v/>
      </c>
      <c r="Z140" s="21">
        <f>IF(Q140&gt;$B$10,0,IF(Q140&lt;=$B$9,Z139*$J$11/Q140,Z139*$I$11/($B$9*$B$15+(Q140-$B$9)*$B$16)))</f>
        <v/>
      </c>
      <c r="AA140" s="21">
        <f>IF(Q140&gt;$B$10,0,IF(Q140&lt;=$B$9,AA139*$J$12/Q140,AA139*$I$12/($B$9*$B$15+(Q140-$B$9)*$B$16)))</f>
        <v/>
      </c>
      <c r="AB140" s="21">
        <f>IF(Q140&gt;$B$10,0,IF(Q140&lt;=$B$9,AB139*$J$13/Q140,AB139*$I$13/($B$9*$B$15+(Q140-$B$9)*$B$16)))</f>
        <v/>
      </c>
      <c r="AC140" s="21">
        <f>IF(Q140&gt;$B$10,0,IF(Q140&lt;=$B$9,AC139*$J$14/Q140,AC139*$I$14/($B$9*$B$15+(Q140-$B$9)*$B$16)))</f>
        <v/>
      </c>
      <c r="AD140" s="21">
        <f>IF(Q140&gt;$B$10,0,IF(Q140&lt;=$B$9,AD139*$J$15/Q140,AD139*$I$15/($B$9*$B$15+(Q140-$B$9)*$B$16)))</f>
        <v/>
      </c>
      <c r="AE140" s="21">
        <f>IF(Q140&gt;$B$10,0,IF(Q140&lt;=$B$9,AE139*$J$16/Q140,AE139*$I$16/($B$9*$B$15+(Q140-$B$9)*$B$16)))</f>
        <v/>
      </c>
    </row>
    <row r="141" ht="15" customHeight="1" s="22">
      <c r="D141" s="33" t="n"/>
      <c r="E141" s="40" t="n"/>
      <c r="F141" s="35" t="n"/>
      <c r="G141" s="35" t="n"/>
      <c r="H141" s="35" t="n"/>
      <c r="Q141" s="21">
        <f>Q140+1</f>
        <v/>
      </c>
      <c r="R141" s="21">
        <f>MAX(Q141-$B$9,0)</f>
        <v/>
      </c>
      <c r="S141" s="21">
        <f>MIN(Q141,$B$9)</f>
        <v/>
      </c>
      <c r="T141" s="21">
        <f>IF(Q141&gt;$B$10,0,IF(Q141&lt;=$B$9,T140*$J$5/Q141,T140*$I$5/($B$9*$B$15+(Q141-$B$9)*$B$16)))</f>
        <v/>
      </c>
      <c r="U141" s="21">
        <f>IF(Q141&gt;$B$10,0,IF(Q141&lt;=$B$9,U140*$J$6/Q141,U140*$I$6/($B$9*$B$15+(Q141-$B$9)*$B$16)))</f>
        <v/>
      </c>
      <c r="V141" s="21">
        <f>IF(Q141&gt;$B$10,0,IF(Q141&lt;=$B$9,V140*$J$7/Q141,V140*$I$7/($B$9*$B$15+(Q141-$B$9)*$B$16)))</f>
        <v/>
      </c>
      <c r="W141" s="21">
        <f>IF(Q141&gt;$B$10,0,IF(Q141&lt;=$B$9,W140*$J$8/Q141,W140*$I$8/($B$9*$B$15+(Q141-$B$9)*$B$16)))</f>
        <v/>
      </c>
      <c r="X141" s="21">
        <f>IF(Q141&gt;$B$10,0,IF(Q141&lt;=$B$9,X140*$J$9/Q141,X140*$I$9/($B$9*$B$15+(Q141-$B$9)*$B$16)))</f>
        <v/>
      </c>
      <c r="Y141" s="21">
        <f>IF(Q141&gt;$B$10,0,IF(Q141&lt;=$B$9,Y140*$J$10/Q141,Y140*$I$10/($B$9*$B$15+(Q141-$B$9)*$B$16)))</f>
        <v/>
      </c>
      <c r="Z141" s="21">
        <f>IF(Q141&gt;$B$10,0,IF(Q141&lt;=$B$9,Z140*$J$11/Q141,Z140*$I$11/($B$9*$B$15+(Q141-$B$9)*$B$16)))</f>
        <v/>
      </c>
      <c r="AA141" s="21">
        <f>IF(Q141&gt;$B$10,0,IF(Q141&lt;=$B$9,AA140*$J$12/Q141,AA140*$I$12/($B$9*$B$15+(Q141-$B$9)*$B$16)))</f>
        <v/>
      </c>
      <c r="AB141" s="21">
        <f>IF(Q141&gt;$B$10,0,IF(Q141&lt;=$B$9,AB140*$J$13/Q141,AB140*$I$13/($B$9*$B$15+(Q141-$B$9)*$B$16)))</f>
        <v/>
      </c>
      <c r="AC141" s="21">
        <f>IF(Q141&gt;$B$10,0,IF(Q141&lt;=$B$9,AC140*$J$14/Q141,AC140*$I$14/($B$9*$B$15+(Q141-$B$9)*$B$16)))</f>
        <v/>
      </c>
      <c r="AD141" s="21">
        <f>IF(Q141&gt;$B$10,0,IF(Q141&lt;=$B$9,AD140*$J$15/Q141,AD140*$I$15/($B$9*$B$15+(Q141-$B$9)*$B$16)))</f>
        <v/>
      </c>
      <c r="AE141" s="21">
        <f>IF(Q141&gt;$B$10,0,IF(Q141&lt;=$B$9,AE140*$J$16/Q141,AE140*$I$16/($B$9*$B$15+(Q141-$B$9)*$B$16)))</f>
        <v/>
      </c>
    </row>
    <row r="142" ht="15" customHeight="1" s="22">
      <c r="D142" s="33" t="n"/>
      <c r="E142" s="40" t="n"/>
      <c r="F142" s="35" t="n"/>
      <c r="G142" s="35" t="n"/>
      <c r="H142" s="35" t="n"/>
      <c r="Q142" s="21">
        <f>Q141+1</f>
        <v/>
      </c>
      <c r="R142" s="21">
        <f>MAX(Q142-$B$9,0)</f>
        <v/>
      </c>
      <c r="S142" s="21">
        <f>MIN(Q142,$B$9)</f>
        <v/>
      </c>
      <c r="T142" s="21">
        <f>IF(Q142&gt;$B$10,0,IF(Q142&lt;=$B$9,T141*$J$5/Q142,T141*$I$5/($B$9*$B$15+(Q142-$B$9)*$B$16)))</f>
        <v/>
      </c>
      <c r="U142" s="21">
        <f>IF(Q142&gt;$B$10,0,IF(Q142&lt;=$B$9,U141*$J$6/Q142,U141*$I$6/($B$9*$B$15+(Q142-$B$9)*$B$16)))</f>
        <v/>
      </c>
      <c r="V142" s="21">
        <f>IF(Q142&gt;$B$10,0,IF(Q142&lt;=$B$9,V141*$J$7/Q142,V141*$I$7/($B$9*$B$15+(Q142-$B$9)*$B$16)))</f>
        <v/>
      </c>
      <c r="W142" s="21">
        <f>IF(Q142&gt;$B$10,0,IF(Q142&lt;=$B$9,W141*$J$8/Q142,W141*$I$8/($B$9*$B$15+(Q142-$B$9)*$B$16)))</f>
        <v/>
      </c>
      <c r="X142" s="21">
        <f>IF(Q142&gt;$B$10,0,IF(Q142&lt;=$B$9,X141*$J$9/Q142,X141*$I$9/($B$9*$B$15+(Q142-$B$9)*$B$16)))</f>
        <v/>
      </c>
      <c r="Y142" s="21">
        <f>IF(Q142&gt;$B$10,0,IF(Q142&lt;=$B$9,Y141*$J$10/Q142,Y141*$I$10/($B$9*$B$15+(Q142-$B$9)*$B$16)))</f>
        <v/>
      </c>
      <c r="Z142" s="21">
        <f>IF(Q142&gt;$B$10,0,IF(Q142&lt;=$B$9,Z141*$J$11/Q142,Z141*$I$11/($B$9*$B$15+(Q142-$B$9)*$B$16)))</f>
        <v/>
      </c>
      <c r="AA142" s="21">
        <f>IF(Q142&gt;$B$10,0,IF(Q142&lt;=$B$9,AA141*$J$12/Q142,AA141*$I$12/($B$9*$B$15+(Q142-$B$9)*$B$16)))</f>
        <v/>
      </c>
      <c r="AB142" s="21">
        <f>IF(Q142&gt;$B$10,0,IF(Q142&lt;=$B$9,AB141*$J$13/Q142,AB141*$I$13/($B$9*$B$15+(Q142-$B$9)*$B$16)))</f>
        <v/>
      </c>
      <c r="AC142" s="21">
        <f>IF(Q142&gt;$B$10,0,IF(Q142&lt;=$B$9,AC141*$J$14/Q142,AC141*$I$14/($B$9*$B$15+(Q142-$B$9)*$B$16)))</f>
        <v/>
      </c>
      <c r="AD142" s="21">
        <f>IF(Q142&gt;$B$10,0,IF(Q142&lt;=$B$9,AD141*$J$15/Q142,AD141*$I$15/($B$9*$B$15+(Q142-$B$9)*$B$16)))</f>
        <v/>
      </c>
      <c r="AE142" s="21">
        <f>IF(Q142&gt;$B$10,0,IF(Q142&lt;=$B$9,AE141*$J$16/Q142,AE141*$I$16/($B$9*$B$15+(Q142-$B$9)*$B$16)))</f>
        <v/>
      </c>
    </row>
    <row r="143" ht="15" customHeight="1" s="22">
      <c r="D143" s="33" t="n"/>
      <c r="E143" s="40" t="n"/>
      <c r="F143" s="35" t="n"/>
      <c r="G143" s="35" t="n"/>
      <c r="H143" s="35" t="n"/>
      <c r="Q143" s="21">
        <f>Q142+1</f>
        <v/>
      </c>
      <c r="R143" s="21">
        <f>MAX(Q143-$B$9,0)</f>
        <v/>
      </c>
      <c r="S143" s="21">
        <f>MIN(Q143,$B$9)</f>
        <v/>
      </c>
      <c r="T143" s="21">
        <f>IF(Q143&gt;$B$10,0,IF(Q143&lt;=$B$9,T142*$J$5/Q143,T142*$I$5/($B$9*$B$15+(Q143-$B$9)*$B$16)))</f>
        <v/>
      </c>
      <c r="U143" s="21">
        <f>IF(Q143&gt;$B$10,0,IF(Q143&lt;=$B$9,U142*$J$6/Q143,U142*$I$6/($B$9*$B$15+(Q143-$B$9)*$B$16)))</f>
        <v/>
      </c>
      <c r="V143" s="21">
        <f>IF(Q143&gt;$B$10,0,IF(Q143&lt;=$B$9,V142*$J$7/Q143,V142*$I$7/($B$9*$B$15+(Q143-$B$9)*$B$16)))</f>
        <v/>
      </c>
      <c r="W143" s="21">
        <f>IF(Q143&gt;$B$10,0,IF(Q143&lt;=$B$9,W142*$J$8/Q143,W142*$I$8/($B$9*$B$15+(Q143-$B$9)*$B$16)))</f>
        <v/>
      </c>
      <c r="X143" s="21">
        <f>IF(Q143&gt;$B$10,0,IF(Q143&lt;=$B$9,X142*$J$9/Q143,X142*$I$9/($B$9*$B$15+(Q143-$B$9)*$B$16)))</f>
        <v/>
      </c>
      <c r="Y143" s="21">
        <f>IF(Q143&gt;$B$10,0,IF(Q143&lt;=$B$9,Y142*$J$10/Q143,Y142*$I$10/($B$9*$B$15+(Q143-$B$9)*$B$16)))</f>
        <v/>
      </c>
      <c r="Z143" s="21">
        <f>IF(Q143&gt;$B$10,0,IF(Q143&lt;=$B$9,Z142*$J$11/Q143,Z142*$I$11/($B$9*$B$15+(Q143-$B$9)*$B$16)))</f>
        <v/>
      </c>
      <c r="AA143" s="21">
        <f>IF(Q143&gt;$B$10,0,IF(Q143&lt;=$B$9,AA142*$J$12/Q143,AA142*$I$12/($B$9*$B$15+(Q143-$B$9)*$B$16)))</f>
        <v/>
      </c>
      <c r="AB143" s="21">
        <f>IF(Q143&gt;$B$10,0,IF(Q143&lt;=$B$9,AB142*$J$13/Q143,AB142*$I$13/($B$9*$B$15+(Q143-$B$9)*$B$16)))</f>
        <v/>
      </c>
      <c r="AC143" s="21">
        <f>IF(Q143&gt;$B$10,0,IF(Q143&lt;=$B$9,AC142*$J$14/Q143,AC142*$I$14/($B$9*$B$15+(Q143-$B$9)*$B$16)))</f>
        <v/>
      </c>
      <c r="AD143" s="21">
        <f>IF(Q143&gt;$B$10,0,IF(Q143&lt;=$B$9,AD142*$J$15/Q143,AD142*$I$15/($B$9*$B$15+(Q143-$B$9)*$B$16)))</f>
        <v/>
      </c>
      <c r="AE143" s="21">
        <f>IF(Q143&gt;$B$10,0,IF(Q143&lt;=$B$9,AE142*$J$16/Q143,AE142*$I$16/($B$9*$B$15+(Q143-$B$9)*$B$16)))</f>
        <v/>
      </c>
    </row>
    <row r="144" ht="15" customHeight="1" s="22">
      <c r="D144" s="33" t="n"/>
      <c r="E144" s="40" t="n"/>
      <c r="F144" s="35" t="n"/>
      <c r="G144" s="35" t="n"/>
      <c r="H144" s="35" t="n"/>
      <c r="Q144" s="21">
        <f>Q143+1</f>
        <v/>
      </c>
      <c r="R144" s="21">
        <f>MAX(Q144-$B$9,0)</f>
        <v/>
      </c>
      <c r="S144" s="21">
        <f>MIN(Q144,$B$9)</f>
        <v/>
      </c>
      <c r="T144" s="21">
        <f>IF(Q144&gt;$B$10,0,IF(Q144&lt;=$B$9,T143*$J$5/Q144,T143*$I$5/($B$9*$B$15+(Q144-$B$9)*$B$16)))</f>
        <v/>
      </c>
      <c r="U144" s="21">
        <f>IF(Q144&gt;$B$10,0,IF(Q144&lt;=$B$9,U143*$J$6/Q144,U143*$I$6/($B$9*$B$15+(Q144-$B$9)*$B$16)))</f>
        <v/>
      </c>
      <c r="V144" s="21">
        <f>IF(Q144&gt;$B$10,0,IF(Q144&lt;=$B$9,V143*$J$7/Q144,V143*$I$7/($B$9*$B$15+(Q144-$B$9)*$B$16)))</f>
        <v/>
      </c>
      <c r="W144" s="21">
        <f>IF(Q144&gt;$B$10,0,IF(Q144&lt;=$B$9,W143*$J$8/Q144,W143*$I$8/($B$9*$B$15+(Q144-$B$9)*$B$16)))</f>
        <v/>
      </c>
      <c r="X144" s="21">
        <f>IF(Q144&gt;$B$10,0,IF(Q144&lt;=$B$9,X143*$J$9/Q144,X143*$I$9/($B$9*$B$15+(Q144-$B$9)*$B$16)))</f>
        <v/>
      </c>
      <c r="Y144" s="21">
        <f>IF(Q144&gt;$B$10,0,IF(Q144&lt;=$B$9,Y143*$J$10/Q144,Y143*$I$10/($B$9*$B$15+(Q144-$B$9)*$B$16)))</f>
        <v/>
      </c>
      <c r="Z144" s="21">
        <f>IF(Q144&gt;$B$10,0,IF(Q144&lt;=$B$9,Z143*$J$11/Q144,Z143*$I$11/($B$9*$B$15+(Q144-$B$9)*$B$16)))</f>
        <v/>
      </c>
      <c r="AA144" s="21">
        <f>IF(Q144&gt;$B$10,0,IF(Q144&lt;=$B$9,AA143*$J$12/Q144,AA143*$I$12/($B$9*$B$15+(Q144-$B$9)*$B$16)))</f>
        <v/>
      </c>
      <c r="AB144" s="21">
        <f>IF(Q144&gt;$B$10,0,IF(Q144&lt;=$B$9,AB143*$J$13/Q144,AB143*$I$13/($B$9*$B$15+(Q144-$B$9)*$B$16)))</f>
        <v/>
      </c>
      <c r="AC144" s="21">
        <f>IF(Q144&gt;$B$10,0,IF(Q144&lt;=$B$9,AC143*$J$14/Q144,AC143*$I$14/($B$9*$B$15+(Q144-$B$9)*$B$16)))</f>
        <v/>
      </c>
      <c r="AD144" s="21">
        <f>IF(Q144&gt;$B$10,0,IF(Q144&lt;=$B$9,AD143*$J$15/Q144,AD143*$I$15/($B$9*$B$15+(Q144-$B$9)*$B$16)))</f>
        <v/>
      </c>
      <c r="AE144" s="21">
        <f>IF(Q144&gt;$B$10,0,IF(Q144&lt;=$B$9,AE143*$J$16/Q144,AE143*$I$16/($B$9*$B$15+(Q144-$B$9)*$B$16)))</f>
        <v/>
      </c>
    </row>
    <row r="145" ht="15" customHeight="1" s="22">
      <c r="D145" s="33" t="n"/>
      <c r="E145" s="40" t="n"/>
      <c r="F145" s="35" t="n"/>
      <c r="G145" s="35" t="n"/>
      <c r="H145" s="35" t="n"/>
      <c r="Q145" s="21">
        <f>Q144+1</f>
        <v/>
      </c>
      <c r="R145" s="21">
        <f>MAX(Q145-$B$9,0)</f>
        <v/>
      </c>
      <c r="S145" s="21">
        <f>MIN(Q145,$B$9)</f>
        <v/>
      </c>
      <c r="T145" s="21">
        <f>IF(Q145&gt;$B$10,0,IF(Q145&lt;=$B$9,T144*$J$5/Q145,T144*$I$5/($B$9*$B$15+(Q145-$B$9)*$B$16)))</f>
        <v/>
      </c>
      <c r="U145" s="21">
        <f>IF(Q145&gt;$B$10,0,IF(Q145&lt;=$B$9,U144*$J$6/Q145,U144*$I$6/($B$9*$B$15+(Q145-$B$9)*$B$16)))</f>
        <v/>
      </c>
      <c r="V145" s="21">
        <f>IF(Q145&gt;$B$10,0,IF(Q145&lt;=$B$9,V144*$J$7/Q145,V144*$I$7/($B$9*$B$15+(Q145-$B$9)*$B$16)))</f>
        <v/>
      </c>
      <c r="W145" s="21">
        <f>IF(Q145&gt;$B$10,0,IF(Q145&lt;=$B$9,W144*$J$8/Q145,W144*$I$8/($B$9*$B$15+(Q145-$B$9)*$B$16)))</f>
        <v/>
      </c>
      <c r="X145" s="21">
        <f>IF(Q145&gt;$B$10,0,IF(Q145&lt;=$B$9,X144*$J$9/Q145,X144*$I$9/($B$9*$B$15+(Q145-$B$9)*$B$16)))</f>
        <v/>
      </c>
      <c r="Y145" s="21">
        <f>IF(Q145&gt;$B$10,0,IF(Q145&lt;=$B$9,Y144*$J$10/Q145,Y144*$I$10/($B$9*$B$15+(Q145-$B$9)*$B$16)))</f>
        <v/>
      </c>
      <c r="Z145" s="21">
        <f>IF(Q145&gt;$B$10,0,IF(Q145&lt;=$B$9,Z144*$J$11/Q145,Z144*$I$11/($B$9*$B$15+(Q145-$B$9)*$B$16)))</f>
        <v/>
      </c>
      <c r="AA145" s="21">
        <f>IF(Q145&gt;$B$10,0,IF(Q145&lt;=$B$9,AA144*$J$12/Q145,AA144*$I$12/($B$9*$B$15+(Q145-$B$9)*$B$16)))</f>
        <v/>
      </c>
      <c r="AB145" s="21">
        <f>IF(Q145&gt;$B$10,0,IF(Q145&lt;=$B$9,AB144*$J$13/Q145,AB144*$I$13/($B$9*$B$15+(Q145-$B$9)*$B$16)))</f>
        <v/>
      </c>
      <c r="AC145" s="21">
        <f>IF(Q145&gt;$B$10,0,IF(Q145&lt;=$B$9,AC144*$J$14/Q145,AC144*$I$14/($B$9*$B$15+(Q145-$B$9)*$B$16)))</f>
        <v/>
      </c>
      <c r="AD145" s="21">
        <f>IF(Q145&gt;$B$10,0,IF(Q145&lt;=$B$9,AD144*$J$15/Q145,AD144*$I$15/($B$9*$B$15+(Q145-$B$9)*$B$16)))</f>
        <v/>
      </c>
      <c r="AE145" s="21">
        <f>IF(Q145&gt;$B$10,0,IF(Q145&lt;=$B$9,AE144*$J$16/Q145,AE144*$I$16/($B$9*$B$15+(Q145-$B$9)*$B$16)))</f>
        <v/>
      </c>
    </row>
    <row r="146" ht="15" customHeight="1" s="22">
      <c r="D146" s="33" t="n"/>
      <c r="E146" s="40" t="n"/>
      <c r="F146" s="35" t="n"/>
      <c r="G146" s="35" t="n"/>
      <c r="H146" s="35" t="n"/>
      <c r="Q146" s="21">
        <f>Q145+1</f>
        <v/>
      </c>
      <c r="R146" s="21">
        <f>MAX(Q146-$B$9,0)</f>
        <v/>
      </c>
      <c r="S146" s="21">
        <f>MIN(Q146,$B$9)</f>
        <v/>
      </c>
      <c r="T146" s="21">
        <f>IF(Q146&gt;$B$10,0,IF(Q146&lt;=$B$9,T145*$J$5/Q146,T145*$I$5/($B$9*$B$15+(Q146-$B$9)*$B$16)))</f>
        <v/>
      </c>
      <c r="U146" s="21">
        <f>IF(Q146&gt;$B$10,0,IF(Q146&lt;=$B$9,U145*$J$6/Q146,U145*$I$6/($B$9*$B$15+(Q146-$B$9)*$B$16)))</f>
        <v/>
      </c>
      <c r="V146" s="21">
        <f>IF(Q146&gt;$B$10,0,IF(Q146&lt;=$B$9,V145*$J$7/Q146,V145*$I$7/($B$9*$B$15+(Q146-$B$9)*$B$16)))</f>
        <v/>
      </c>
      <c r="W146" s="21">
        <f>IF(Q146&gt;$B$10,0,IF(Q146&lt;=$B$9,W145*$J$8/Q146,W145*$I$8/($B$9*$B$15+(Q146-$B$9)*$B$16)))</f>
        <v/>
      </c>
      <c r="X146" s="21">
        <f>IF(Q146&gt;$B$10,0,IF(Q146&lt;=$B$9,X145*$J$9/Q146,X145*$I$9/($B$9*$B$15+(Q146-$B$9)*$B$16)))</f>
        <v/>
      </c>
      <c r="Y146" s="21">
        <f>IF(Q146&gt;$B$10,0,IF(Q146&lt;=$B$9,Y145*$J$10/Q146,Y145*$I$10/($B$9*$B$15+(Q146-$B$9)*$B$16)))</f>
        <v/>
      </c>
      <c r="Z146" s="21">
        <f>IF(Q146&gt;$B$10,0,IF(Q146&lt;=$B$9,Z145*$J$11/Q146,Z145*$I$11/($B$9*$B$15+(Q146-$B$9)*$B$16)))</f>
        <v/>
      </c>
      <c r="AA146" s="21">
        <f>IF(Q146&gt;$B$10,0,IF(Q146&lt;=$B$9,AA145*$J$12/Q146,AA145*$I$12/($B$9*$B$15+(Q146-$B$9)*$B$16)))</f>
        <v/>
      </c>
      <c r="AB146" s="21">
        <f>IF(Q146&gt;$B$10,0,IF(Q146&lt;=$B$9,AB145*$J$13/Q146,AB145*$I$13/($B$9*$B$15+(Q146-$B$9)*$B$16)))</f>
        <v/>
      </c>
      <c r="AC146" s="21">
        <f>IF(Q146&gt;$B$10,0,IF(Q146&lt;=$B$9,AC145*$J$14/Q146,AC145*$I$14/($B$9*$B$15+(Q146-$B$9)*$B$16)))</f>
        <v/>
      </c>
      <c r="AD146" s="21">
        <f>IF(Q146&gt;$B$10,0,IF(Q146&lt;=$B$9,AD145*$J$15/Q146,AD145*$I$15/($B$9*$B$15+(Q146-$B$9)*$B$16)))</f>
        <v/>
      </c>
      <c r="AE146" s="21">
        <f>IF(Q146&gt;$B$10,0,IF(Q146&lt;=$B$9,AE145*$J$16/Q146,AE145*$I$16/($B$9*$B$15+(Q146-$B$9)*$B$16)))</f>
        <v/>
      </c>
    </row>
    <row r="147" ht="15" customHeight="1" s="22">
      <c r="D147" s="33" t="n"/>
      <c r="E147" s="40" t="n"/>
      <c r="F147" s="35" t="n"/>
      <c r="G147" s="35" t="n"/>
      <c r="H147" s="35" t="n"/>
      <c r="Q147" s="21">
        <f>Q146+1</f>
        <v/>
      </c>
      <c r="R147" s="21">
        <f>MAX(Q147-$B$9,0)</f>
        <v/>
      </c>
      <c r="S147" s="21">
        <f>MIN(Q147,$B$9)</f>
        <v/>
      </c>
      <c r="T147" s="21">
        <f>IF(Q147&gt;$B$10,0,IF(Q147&lt;=$B$9,T146*$J$5/Q147,T146*$I$5/($B$9*$B$15+(Q147-$B$9)*$B$16)))</f>
        <v/>
      </c>
      <c r="U147" s="21">
        <f>IF(Q147&gt;$B$10,0,IF(Q147&lt;=$B$9,U146*$J$6/Q147,U146*$I$6/($B$9*$B$15+(Q147-$B$9)*$B$16)))</f>
        <v/>
      </c>
      <c r="V147" s="21">
        <f>IF(Q147&gt;$B$10,0,IF(Q147&lt;=$B$9,V146*$J$7/Q147,V146*$I$7/($B$9*$B$15+(Q147-$B$9)*$B$16)))</f>
        <v/>
      </c>
      <c r="W147" s="21">
        <f>IF(Q147&gt;$B$10,0,IF(Q147&lt;=$B$9,W146*$J$8/Q147,W146*$I$8/($B$9*$B$15+(Q147-$B$9)*$B$16)))</f>
        <v/>
      </c>
      <c r="X147" s="21">
        <f>IF(Q147&gt;$B$10,0,IF(Q147&lt;=$B$9,X146*$J$9/Q147,X146*$I$9/($B$9*$B$15+(Q147-$B$9)*$B$16)))</f>
        <v/>
      </c>
      <c r="Y147" s="21">
        <f>IF(Q147&gt;$B$10,0,IF(Q147&lt;=$B$9,Y146*$J$10/Q147,Y146*$I$10/($B$9*$B$15+(Q147-$B$9)*$B$16)))</f>
        <v/>
      </c>
      <c r="Z147" s="21">
        <f>IF(Q147&gt;$B$10,0,IF(Q147&lt;=$B$9,Z146*$J$11/Q147,Z146*$I$11/($B$9*$B$15+(Q147-$B$9)*$B$16)))</f>
        <v/>
      </c>
      <c r="AA147" s="21">
        <f>IF(Q147&gt;$B$10,0,IF(Q147&lt;=$B$9,AA146*$J$12/Q147,AA146*$I$12/($B$9*$B$15+(Q147-$B$9)*$B$16)))</f>
        <v/>
      </c>
      <c r="AB147" s="21">
        <f>IF(Q147&gt;$B$10,0,IF(Q147&lt;=$B$9,AB146*$J$13/Q147,AB146*$I$13/($B$9*$B$15+(Q147-$B$9)*$B$16)))</f>
        <v/>
      </c>
      <c r="AC147" s="21">
        <f>IF(Q147&gt;$B$10,0,IF(Q147&lt;=$B$9,AC146*$J$14/Q147,AC146*$I$14/($B$9*$B$15+(Q147-$B$9)*$B$16)))</f>
        <v/>
      </c>
      <c r="AD147" s="21">
        <f>IF(Q147&gt;$B$10,0,IF(Q147&lt;=$B$9,AD146*$J$15/Q147,AD146*$I$15/($B$9*$B$15+(Q147-$B$9)*$B$16)))</f>
        <v/>
      </c>
      <c r="AE147" s="21">
        <f>IF(Q147&gt;$B$10,0,IF(Q147&lt;=$B$9,AE146*$J$16/Q147,AE146*$I$16/($B$9*$B$15+(Q147-$B$9)*$B$16)))</f>
        <v/>
      </c>
    </row>
    <row r="148" ht="15" customHeight="1" s="22">
      <c r="D148" s="33" t="n"/>
      <c r="E148" s="40" t="n"/>
      <c r="F148" s="35" t="n"/>
      <c r="G148" s="35" t="n"/>
      <c r="H148" s="35" t="n"/>
      <c r="Q148" s="21">
        <f>Q147+1</f>
        <v/>
      </c>
      <c r="R148" s="21">
        <f>MAX(Q148-$B$9,0)</f>
        <v/>
      </c>
      <c r="S148" s="21">
        <f>MIN(Q148,$B$9)</f>
        <v/>
      </c>
      <c r="T148" s="21">
        <f>IF(Q148&gt;$B$10,0,IF(Q148&lt;=$B$9,T147*$J$5/Q148,T147*$I$5/($B$9*$B$15+(Q148-$B$9)*$B$16)))</f>
        <v/>
      </c>
      <c r="U148" s="21">
        <f>IF(Q148&gt;$B$10,0,IF(Q148&lt;=$B$9,U147*$J$6/Q148,U147*$I$6/($B$9*$B$15+(Q148-$B$9)*$B$16)))</f>
        <v/>
      </c>
      <c r="V148" s="21">
        <f>IF(Q148&gt;$B$10,0,IF(Q148&lt;=$B$9,V147*$J$7/Q148,V147*$I$7/($B$9*$B$15+(Q148-$B$9)*$B$16)))</f>
        <v/>
      </c>
      <c r="W148" s="21">
        <f>IF(Q148&gt;$B$10,0,IF(Q148&lt;=$B$9,W147*$J$8/Q148,W147*$I$8/($B$9*$B$15+(Q148-$B$9)*$B$16)))</f>
        <v/>
      </c>
      <c r="X148" s="21">
        <f>IF(Q148&gt;$B$10,0,IF(Q148&lt;=$B$9,X147*$J$9/Q148,X147*$I$9/($B$9*$B$15+(Q148-$B$9)*$B$16)))</f>
        <v/>
      </c>
      <c r="Y148" s="21">
        <f>IF(Q148&gt;$B$10,0,IF(Q148&lt;=$B$9,Y147*$J$10/Q148,Y147*$I$10/($B$9*$B$15+(Q148-$B$9)*$B$16)))</f>
        <v/>
      </c>
      <c r="Z148" s="21">
        <f>IF(Q148&gt;$B$10,0,IF(Q148&lt;=$B$9,Z147*$J$11/Q148,Z147*$I$11/($B$9*$B$15+(Q148-$B$9)*$B$16)))</f>
        <v/>
      </c>
      <c r="AA148" s="21">
        <f>IF(Q148&gt;$B$10,0,IF(Q148&lt;=$B$9,AA147*$J$12/Q148,AA147*$I$12/($B$9*$B$15+(Q148-$B$9)*$B$16)))</f>
        <v/>
      </c>
      <c r="AB148" s="21">
        <f>IF(Q148&gt;$B$10,0,IF(Q148&lt;=$B$9,AB147*$J$13/Q148,AB147*$I$13/($B$9*$B$15+(Q148-$B$9)*$B$16)))</f>
        <v/>
      </c>
      <c r="AC148" s="21">
        <f>IF(Q148&gt;$B$10,0,IF(Q148&lt;=$B$9,AC147*$J$14/Q148,AC147*$I$14/($B$9*$B$15+(Q148-$B$9)*$B$16)))</f>
        <v/>
      </c>
      <c r="AD148" s="21">
        <f>IF(Q148&gt;$B$10,0,IF(Q148&lt;=$B$9,AD147*$J$15/Q148,AD147*$I$15/($B$9*$B$15+(Q148-$B$9)*$B$16)))</f>
        <v/>
      </c>
      <c r="AE148" s="21">
        <f>IF(Q148&gt;$B$10,0,IF(Q148&lt;=$B$9,AE147*$J$16/Q148,AE147*$I$16/($B$9*$B$15+(Q148-$B$9)*$B$16)))</f>
        <v/>
      </c>
    </row>
    <row r="149" ht="15" customHeight="1" s="22">
      <c r="D149" s="33" t="n"/>
      <c r="E149" s="40" t="n"/>
      <c r="F149" s="35" t="n"/>
      <c r="G149" s="35" t="n"/>
      <c r="H149" s="35" t="n"/>
      <c r="Q149" s="21">
        <f>Q148+1</f>
        <v/>
      </c>
      <c r="R149" s="21">
        <f>MAX(Q149-$B$9,0)</f>
        <v/>
      </c>
      <c r="S149" s="21">
        <f>MIN(Q149,$B$9)</f>
        <v/>
      </c>
      <c r="T149" s="21">
        <f>IF(Q149&gt;$B$10,0,IF(Q149&lt;=$B$9,T148*$J$5/Q149,T148*$I$5/($B$9*$B$15+(Q149-$B$9)*$B$16)))</f>
        <v/>
      </c>
      <c r="U149" s="21">
        <f>IF(Q149&gt;$B$10,0,IF(Q149&lt;=$B$9,U148*$J$6/Q149,U148*$I$6/($B$9*$B$15+(Q149-$B$9)*$B$16)))</f>
        <v/>
      </c>
      <c r="V149" s="21">
        <f>IF(Q149&gt;$B$10,0,IF(Q149&lt;=$B$9,V148*$J$7/Q149,V148*$I$7/($B$9*$B$15+(Q149-$B$9)*$B$16)))</f>
        <v/>
      </c>
      <c r="W149" s="21">
        <f>IF(Q149&gt;$B$10,0,IF(Q149&lt;=$B$9,W148*$J$8/Q149,W148*$I$8/($B$9*$B$15+(Q149-$B$9)*$B$16)))</f>
        <v/>
      </c>
      <c r="X149" s="21">
        <f>IF(Q149&gt;$B$10,0,IF(Q149&lt;=$B$9,X148*$J$9/Q149,X148*$I$9/($B$9*$B$15+(Q149-$B$9)*$B$16)))</f>
        <v/>
      </c>
      <c r="Y149" s="21">
        <f>IF(Q149&gt;$B$10,0,IF(Q149&lt;=$B$9,Y148*$J$10/Q149,Y148*$I$10/($B$9*$B$15+(Q149-$B$9)*$B$16)))</f>
        <v/>
      </c>
      <c r="Z149" s="21">
        <f>IF(Q149&gt;$B$10,0,IF(Q149&lt;=$B$9,Z148*$J$11/Q149,Z148*$I$11/($B$9*$B$15+(Q149-$B$9)*$B$16)))</f>
        <v/>
      </c>
      <c r="AA149" s="21">
        <f>IF(Q149&gt;$B$10,0,IF(Q149&lt;=$B$9,AA148*$J$12/Q149,AA148*$I$12/($B$9*$B$15+(Q149-$B$9)*$B$16)))</f>
        <v/>
      </c>
      <c r="AB149" s="21">
        <f>IF(Q149&gt;$B$10,0,IF(Q149&lt;=$B$9,AB148*$J$13/Q149,AB148*$I$13/($B$9*$B$15+(Q149-$B$9)*$B$16)))</f>
        <v/>
      </c>
      <c r="AC149" s="21">
        <f>IF(Q149&gt;$B$10,0,IF(Q149&lt;=$B$9,AC148*$J$14/Q149,AC148*$I$14/($B$9*$B$15+(Q149-$B$9)*$B$16)))</f>
        <v/>
      </c>
      <c r="AD149" s="21">
        <f>IF(Q149&gt;$B$10,0,IF(Q149&lt;=$B$9,AD148*$J$15/Q149,AD148*$I$15/($B$9*$B$15+(Q149-$B$9)*$B$16)))</f>
        <v/>
      </c>
      <c r="AE149" s="21">
        <f>IF(Q149&gt;$B$10,0,IF(Q149&lt;=$B$9,AE148*$J$16/Q149,AE148*$I$16/($B$9*$B$15+(Q149-$B$9)*$B$16)))</f>
        <v/>
      </c>
    </row>
    <row r="150" ht="15" customHeight="1" s="22">
      <c r="D150" s="33" t="n"/>
      <c r="E150" s="40" t="n"/>
      <c r="F150" s="35" t="n"/>
      <c r="G150" s="35" t="n"/>
      <c r="H150" s="35" t="n"/>
      <c r="Q150" s="21">
        <f>Q149+1</f>
        <v/>
      </c>
      <c r="R150" s="21">
        <f>MAX(Q150-$B$9,0)</f>
        <v/>
      </c>
      <c r="S150" s="21">
        <f>MIN(Q150,$B$9)</f>
        <v/>
      </c>
      <c r="T150" s="21">
        <f>IF(Q150&gt;$B$10,0,IF(Q150&lt;=$B$9,T149*$J$5/Q150,T149*$I$5/($B$9*$B$15+(Q150-$B$9)*$B$16)))</f>
        <v/>
      </c>
      <c r="U150" s="21">
        <f>IF(Q150&gt;$B$10,0,IF(Q150&lt;=$B$9,U149*$J$6/Q150,U149*$I$6/($B$9*$B$15+(Q150-$B$9)*$B$16)))</f>
        <v/>
      </c>
      <c r="V150" s="21">
        <f>IF(Q150&gt;$B$10,0,IF(Q150&lt;=$B$9,V149*$J$7/Q150,V149*$I$7/($B$9*$B$15+(Q150-$B$9)*$B$16)))</f>
        <v/>
      </c>
      <c r="W150" s="21">
        <f>IF(Q150&gt;$B$10,0,IF(Q150&lt;=$B$9,W149*$J$8/Q150,W149*$I$8/($B$9*$B$15+(Q150-$B$9)*$B$16)))</f>
        <v/>
      </c>
      <c r="X150" s="21">
        <f>IF(Q150&gt;$B$10,0,IF(Q150&lt;=$B$9,X149*$J$9/Q150,X149*$I$9/($B$9*$B$15+(Q150-$B$9)*$B$16)))</f>
        <v/>
      </c>
      <c r="Y150" s="21">
        <f>IF(Q150&gt;$B$10,0,IF(Q150&lt;=$B$9,Y149*$J$10/Q150,Y149*$I$10/($B$9*$B$15+(Q150-$B$9)*$B$16)))</f>
        <v/>
      </c>
      <c r="Z150" s="21">
        <f>IF(Q150&gt;$B$10,0,IF(Q150&lt;=$B$9,Z149*$J$11/Q150,Z149*$I$11/($B$9*$B$15+(Q150-$B$9)*$B$16)))</f>
        <v/>
      </c>
      <c r="AA150" s="21">
        <f>IF(Q150&gt;$B$10,0,IF(Q150&lt;=$B$9,AA149*$J$12/Q150,AA149*$I$12/($B$9*$B$15+(Q150-$B$9)*$B$16)))</f>
        <v/>
      </c>
      <c r="AB150" s="21">
        <f>IF(Q150&gt;$B$10,0,IF(Q150&lt;=$B$9,AB149*$J$13/Q150,AB149*$I$13/($B$9*$B$15+(Q150-$B$9)*$B$16)))</f>
        <v/>
      </c>
      <c r="AC150" s="21">
        <f>IF(Q150&gt;$B$10,0,IF(Q150&lt;=$B$9,AC149*$J$14/Q150,AC149*$I$14/($B$9*$B$15+(Q150-$B$9)*$B$16)))</f>
        <v/>
      </c>
      <c r="AD150" s="21">
        <f>IF(Q150&gt;$B$10,0,IF(Q150&lt;=$B$9,AD149*$J$15/Q150,AD149*$I$15/($B$9*$B$15+(Q150-$B$9)*$B$16)))</f>
        <v/>
      </c>
      <c r="AE150" s="21">
        <f>IF(Q150&gt;$B$10,0,IF(Q150&lt;=$B$9,AE149*$J$16/Q150,AE149*$I$16/($B$9*$B$15+(Q150-$B$9)*$B$16)))</f>
        <v/>
      </c>
    </row>
    <row r="151" ht="15" customHeight="1" s="22">
      <c r="D151" s="33" t="n"/>
      <c r="E151" s="40" t="n"/>
      <c r="F151" s="35" t="n"/>
      <c r="G151" s="35" t="n"/>
      <c r="H151" s="35" t="n"/>
      <c r="Q151" s="21">
        <f>Q150+1</f>
        <v/>
      </c>
      <c r="R151" s="21">
        <f>MAX(Q151-$B$9,0)</f>
        <v/>
      </c>
      <c r="S151" s="21">
        <f>MIN(Q151,$B$9)</f>
        <v/>
      </c>
      <c r="T151" s="21">
        <f>IF(Q151&gt;$B$10,0,IF(Q151&lt;=$B$9,T150*$J$5/Q151,T150*$I$5/($B$9*$B$15+(Q151-$B$9)*$B$16)))</f>
        <v/>
      </c>
      <c r="U151" s="21">
        <f>IF(Q151&gt;$B$10,0,IF(Q151&lt;=$B$9,U150*$J$6/Q151,U150*$I$6/($B$9*$B$15+(Q151-$B$9)*$B$16)))</f>
        <v/>
      </c>
      <c r="V151" s="21">
        <f>IF(Q151&gt;$B$10,0,IF(Q151&lt;=$B$9,V150*$J$7/Q151,V150*$I$7/($B$9*$B$15+(Q151-$B$9)*$B$16)))</f>
        <v/>
      </c>
      <c r="W151" s="21">
        <f>IF(Q151&gt;$B$10,0,IF(Q151&lt;=$B$9,W150*$J$8/Q151,W150*$I$8/($B$9*$B$15+(Q151-$B$9)*$B$16)))</f>
        <v/>
      </c>
      <c r="X151" s="21">
        <f>IF(Q151&gt;$B$10,0,IF(Q151&lt;=$B$9,X150*$J$9/Q151,X150*$I$9/($B$9*$B$15+(Q151-$B$9)*$B$16)))</f>
        <v/>
      </c>
      <c r="Y151" s="21">
        <f>IF(Q151&gt;$B$10,0,IF(Q151&lt;=$B$9,Y150*$J$10/Q151,Y150*$I$10/($B$9*$B$15+(Q151-$B$9)*$B$16)))</f>
        <v/>
      </c>
      <c r="Z151" s="21">
        <f>IF(Q151&gt;$B$10,0,IF(Q151&lt;=$B$9,Z150*$J$11/Q151,Z150*$I$11/($B$9*$B$15+(Q151-$B$9)*$B$16)))</f>
        <v/>
      </c>
      <c r="AA151" s="21">
        <f>IF(Q151&gt;$B$10,0,IF(Q151&lt;=$B$9,AA150*$J$12/Q151,AA150*$I$12/($B$9*$B$15+(Q151-$B$9)*$B$16)))</f>
        <v/>
      </c>
      <c r="AB151" s="21">
        <f>IF(Q151&gt;$B$10,0,IF(Q151&lt;=$B$9,AB150*$J$13/Q151,AB150*$I$13/($B$9*$B$15+(Q151-$B$9)*$B$16)))</f>
        <v/>
      </c>
      <c r="AC151" s="21">
        <f>IF(Q151&gt;$B$10,0,IF(Q151&lt;=$B$9,AC150*$J$14/Q151,AC150*$I$14/($B$9*$B$15+(Q151-$B$9)*$B$16)))</f>
        <v/>
      </c>
      <c r="AD151" s="21">
        <f>IF(Q151&gt;$B$10,0,IF(Q151&lt;=$B$9,AD150*$J$15/Q151,AD150*$I$15/($B$9*$B$15+(Q151-$B$9)*$B$16)))</f>
        <v/>
      </c>
      <c r="AE151" s="21">
        <f>IF(Q151&gt;$B$10,0,IF(Q151&lt;=$B$9,AE150*$J$16/Q151,AE150*$I$16/($B$9*$B$15+(Q151-$B$9)*$B$16)))</f>
        <v/>
      </c>
    </row>
    <row r="152" ht="15" customHeight="1" s="22">
      <c r="D152" s="33" t="n"/>
      <c r="E152" s="40" t="n"/>
      <c r="F152" s="35" t="n"/>
      <c r="G152" s="35" t="n"/>
      <c r="H152" s="35" t="n"/>
      <c r="Q152" s="21">
        <f>Q151+1</f>
        <v/>
      </c>
      <c r="R152" s="21">
        <f>MAX(Q152-$B$9,0)</f>
        <v/>
      </c>
      <c r="S152" s="21">
        <f>MIN(Q152,$B$9)</f>
        <v/>
      </c>
      <c r="T152" s="21">
        <f>IF(Q152&gt;$B$10,0,IF(Q152&lt;=$B$9,T151*$J$5/Q152,T151*$I$5/($B$9*$B$15+(Q152-$B$9)*$B$16)))</f>
        <v/>
      </c>
      <c r="U152" s="21">
        <f>IF(Q152&gt;$B$10,0,IF(Q152&lt;=$B$9,U151*$J$6/Q152,U151*$I$6/($B$9*$B$15+(Q152-$B$9)*$B$16)))</f>
        <v/>
      </c>
      <c r="V152" s="21">
        <f>IF(Q152&gt;$B$10,0,IF(Q152&lt;=$B$9,V151*$J$7/Q152,V151*$I$7/($B$9*$B$15+(Q152-$B$9)*$B$16)))</f>
        <v/>
      </c>
      <c r="W152" s="21">
        <f>IF(Q152&gt;$B$10,0,IF(Q152&lt;=$B$9,W151*$J$8/Q152,W151*$I$8/($B$9*$B$15+(Q152-$B$9)*$B$16)))</f>
        <v/>
      </c>
      <c r="X152" s="21">
        <f>IF(Q152&gt;$B$10,0,IF(Q152&lt;=$B$9,X151*$J$9/Q152,X151*$I$9/($B$9*$B$15+(Q152-$B$9)*$B$16)))</f>
        <v/>
      </c>
      <c r="Y152" s="21">
        <f>IF(Q152&gt;$B$10,0,IF(Q152&lt;=$B$9,Y151*$J$10/Q152,Y151*$I$10/($B$9*$B$15+(Q152-$B$9)*$B$16)))</f>
        <v/>
      </c>
      <c r="Z152" s="21">
        <f>IF(Q152&gt;$B$10,0,IF(Q152&lt;=$B$9,Z151*$J$11/Q152,Z151*$I$11/($B$9*$B$15+(Q152-$B$9)*$B$16)))</f>
        <v/>
      </c>
      <c r="AA152" s="21">
        <f>IF(Q152&gt;$B$10,0,IF(Q152&lt;=$B$9,AA151*$J$12/Q152,AA151*$I$12/($B$9*$B$15+(Q152-$B$9)*$B$16)))</f>
        <v/>
      </c>
      <c r="AB152" s="21">
        <f>IF(Q152&gt;$B$10,0,IF(Q152&lt;=$B$9,AB151*$J$13/Q152,AB151*$I$13/($B$9*$B$15+(Q152-$B$9)*$B$16)))</f>
        <v/>
      </c>
      <c r="AC152" s="21">
        <f>IF(Q152&gt;$B$10,0,IF(Q152&lt;=$B$9,AC151*$J$14/Q152,AC151*$I$14/($B$9*$B$15+(Q152-$B$9)*$B$16)))</f>
        <v/>
      </c>
      <c r="AD152" s="21">
        <f>IF(Q152&gt;$B$10,0,IF(Q152&lt;=$B$9,AD151*$J$15/Q152,AD151*$I$15/($B$9*$B$15+(Q152-$B$9)*$B$16)))</f>
        <v/>
      </c>
      <c r="AE152" s="21">
        <f>IF(Q152&gt;$B$10,0,IF(Q152&lt;=$B$9,AE151*$J$16/Q152,AE151*$I$16/($B$9*$B$15+(Q152-$B$9)*$B$16)))</f>
        <v/>
      </c>
    </row>
    <row r="153" ht="15" customHeight="1" s="22">
      <c r="D153" s="33" t="n"/>
      <c r="E153" s="40" t="n"/>
      <c r="F153" s="35" t="n"/>
      <c r="G153" s="35" t="n"/>
      <c r="H153" s="35" t="n"/>
      <c r="Q153" s="21">
        <f>Q152+1</f>
        <v/>
      </c>
      <c r="R153" s="21">
        <f>MAX(Q153-$B$9,0)</f>
        <v/>
      </c>
      <c r="S153" s="21">
        <f>MIN(Q153,$B$9)</f>
        <v/>
      </c>
      <c r="T153" s="21">
        <f>IF(Q153&gt;$B$10,0,IF(Q153&lt;=$B$9,T152*$J$5/Q153,T152*$I$5/($B$9*$B$15+(Q153-$B$9)*$B$16)))</f>
        <v/>
      </c>
      <c r="U153" s="21">
        <f>IF(Q153&gt;$B$10,0,IF(Q153&lt;=$B$9,U152*$J$6/Q153,U152*$I$6/($B$9*$B$15+(Q153-$B$9)*$B$16)))</f>
        <v/>
      </c>
      <c r="V153" s="21">
        <f>IF(Q153&gt;$B$10,0,IF(Q153&lt;=$B$9,V152*$J$7/Q153,V152*$I$7/($B$9*$B$15+(Q153-$B$9)*$B$16)))</f>
        <v/>
      </c>
      <c r="W153" s="21">
        <f>IF(Q153&gt;$B$10,0,IF(Q153&lt;=$B$9,W152*$J$8/Q153,W152*$I$8/($B$9*$B$15+(Q153-$B$9)*$B$16)))</f>
        <v/>
      </c>
      <c r="X153" s="21">
        <f>IF(Q153&gt;$B$10,0,IF(Q153&lt;=$B$9,X152*$J$9/Q153,X152*$I$9/($B$9*$B$15+(Q153-$B$9)*$B$16)))</f>
        <v/>
      </c>
      <c r="Y153" s="21">
        <f>IF(Q153&gt;$B$10,0,IF(Q153&lt;=$B$9,Y152*$J$10/Q153,Y152*$I$10/($B$9*$B$15+(Q153-$B$9)*$B$16)))</f>
        <v/>
      </c>
      <c r="Z153" s="21">
        <f>IF(Q153&gt;$B$10,0,IF(Q153&lt;=$B$9,Z152*$J$11/Q153,Z152*$I$11/($B$9*$B$15+(Q153-$B$9)*$B$16)))</f>
        <v/>
      </c>
      <c r="AA153" s="21">
        <f>IF(Q153&gt;$B$10,0,IF(Q153&lt;=$B$9,AA152*$J$12/Q153,AA152*$I$12/($B$9*$B$15+(Q153-$B$9)*$B$16)))</f>
        <v/>
      </c>
      <c r="AB153" s="21">
        <f>IF(Q153&gt;$B$10,0,IF(Q153&lt;=$B$9,AB152*$J$13/Q153,AB152*$I$13/($B$9*$B$15+(Q153-$B$9)*$B$16)))</f>
        <v/>
      </c>
      <c r="AC153" s="21">
        <f>IF(Q153&gt;$B$10,0,IF(Q153&lt;=$B$9,AC152*$J$14/Q153,AC152*$I$14/($B$9*$B$15+(Q153-$B$9)*$B$16)))</f>
        <v/>
      </c>
      <c r="AD153" s="21">
        <f>IF(Q153&gt;$B$10,0,IF(Q153&lt;=$B$9,AD152*$J$15/Q153,AD152*$I$15/($B$9*$B$15+(Q153-$B$9)*$B$16)))</f>
        <v/>
      </c>
      <c r="AE153" s="21">
        <f>IF(Q153&gt;$B$10,0,IF(Q153&lt;=$B$9,AE152*$J$16/Q153,AE152*$I$16/($B$9*$B$15+(Q153-$B$9)*$B$16)))</f>
        <v/>
      </c>
    </row>
    <row r="154" ht="15" customHeight="1" s="22">
      <c r="D154" s="33" t="n"/>
      <c r="E154" s="40" t="n"/>
      <c r="F154" s="35" t="n"/>
      <c r="G154" s="35" t="n"/>
      <c r="H154" s="35" t="n"/>
      <c r="Q154" s="21">
        <f>Q153+1</f>
        <v/>
      </c>
      <c r="R154" s="21">
        <f>MAX(Q154-$B$9,0)</f>
        <v/>
      </c>
      <c r="S154" s="21">
        <f>MIN(Q154,$B$9)</f>
        <v/>
      </c>
      <c r="T154" s="21">
        <f>IF(Q154&gt;$B$10,0,IF(Q154&lt;=$B$9,T153*$J$5/Q154,T153*$I$5/($B$9*$B$15+(Q154-$B$9)*$B$16)))</f>
        <v/>
      </c>
      <c r="U154" s="21">
        <f>IF(Q154&gt;$B$10,0,IF(Q154&lt;=$B$9,U153*$J$6/Q154,U153*$I$6/($B$9*$B$15+(Q154-$B$9)*$B$16)))</f>
        <v/>
      </c>
      <c r="V154" s="21">
        <f>IF(Q154&gt;$B$10,0,IF(Q154&lt;=$B$9,V153*$J$7/Q154,V153*$I$7/($B$9*$B$15+(Q154-$B$9)*$B$16)))</f>
        <v/>
      </c>
      <c r="W154" s="21">
        <f>IF(Q154&gt;$B$10,0,IF(Q154&lt;=$B$9,W153*$J$8/Q154,W153*$I$8/($B$9*$B$15+(Q154-$B$9)*$B$16)))</f>
        <v/>
      </c>
      <c r="X154" s="21">
        <f>IF(Q154&gt;$B$10,0,IF(Q154&lt;=$B$9,X153*$J$9/Q154,X153*$I$9/($B$9*$B$15+(Q154-$B$9)*$B$16)))</f>
        <v/>
      </c>
      <c r="Y154" s="21">
        <f>IF(Q154&gt;$B$10,0,IF(Q154&lt;=$B$9,Y153*$J$10/Q154,Y153*$I$10/($B$9*$B$15+(Q154-$B$9)*$B$16)))</f>
        <v/>
      </c>
      <c r="Z154" s="21">
        <f>IF(Q154&gt;$B$10,0,IF(Q154&lt;=$B$9,Z153*$J$11/Q154,Z153*$I$11/($B$9*$B$15+(Q154-$B$9)*$B$16)))</f>
        <v/>
      </c>
      <c r="AA154" s="21">
        <f>IF(Q154&gt;$B$10,0,IF(Q154&lt;=$B$9,AA153*$J$12/Q154,AA153*$I$12/($B$9*$B$15+(Q154-$B$9)*$B$16)))</f>
        <v/>
      </c>
      <c r="AB154" s="21">
        <f>IF(Q154&gt;$B$10,0,IF(Q154&lt;=$B$9,AB153*$J$13/Q154,AB153*$I$13/($B$9*$B$15+(Q154-$B$9)*$B$16)))</f>
        <v/>
      </c>
      <c r="AC154" s="21">
        <f>IF(Q154&gt;$B$10,0,IF(Q154&lt;=$B$9,AC153*$J$14/Q154,AC153*$I$14/($B$9*$B$15+(Q154-$B$9)*$B$16)))</f>
        <v/>
      </c>
      <c r="AD154" s="21">
        <f>IF(Q154&gt;$B$10,0,IF(Q154&lt;=$B$9,AD153*$J$15/Q154,AD153*$I$15/($B$9*$B$15+(Q154-$B$9)*$B$16)))</f>
        <v/>
      </c>
      <c r="AE154" s="21">
        <f>IF(Q154&gt;$B$10,0,IF(Q154&lt;=$B$9,AE153*$J$16/Q154,AE153*$I$16/($B$9*$B$15+(Q154-$B$9)*$B$16)))</f>
        <v/>
      </c>
    </row>
    <row r="155" ht="15" customHeight="1" s="22">
      <c r="D155" s="33" t="n"/>
      <c r="E155" s="40" t="n"/>
      <c r="F155" s="35" t="n"/>
      <c r="G155" s="35" t="n"/>
      <c r="H155" s="35" t="n"/>
      <c r="Q155" s="21">
        <f>Q154+1</f>
        <v/>
      </c>
      <c r="R155" s="21">
        <f>MAX(Q155-$B$9,0)</f>
        <v/>
      </c>
      <c r="S155" s="21">
        <f>MIN(Q155,$B$9)</f>
        <v/>
      </c>
      <c r="T155" s="21">
        <f>IF(Q155&gt;$B$10,0,IF(Q155&lt;=$B$9,T154*$J$5/Q155,T154*$I$5/($B$9*$B$15+(Q155-$B$9)*$B$16)))</f>
        <v/>
      </c>
      <c r="U155" s="21">
        <f>IF(Q155&gt;$B$10,0,IF(Q155&lt;=$B$9,U154*$J$6/Q155,U154*$I$6/($B$9*$B$15+(Q155-$B$9)*$B$16)))</f>
        <v/>
      </c>
      <c r="V155" s="21">
        <f>IF(Q155&gt;$B$10,0,IF(Q155&lt;=$B$9,V154*$J$7/Q155,V154*$I$7/($B$9*$B$15+(Q155-$B$9)*$B$16)))</f>
        <v/>
      </c>
      <c r="W155" s="21">
        <f>IF(Q155&gt;$B$10,0,IF(Q155&lt;=$B$9,W154*$J$8/Q155,W154*$I$8/($B$9*$B$15+(Q155-$B$9)*$B$16)))</f>
        <v/>
      </c>
      <c r="X155" s="21">
        <f>IF(Q155&gt;$B$10,0,IF(Q155&lt;=$B$9,X154*$J$9/Q155,X154*$I$9/($B$9*$B$15+(Q155-$B$9)*$B$16)))</f>
        <v/>
      </c>
      <c r="Y155" s="21">
        <f>IF(Q155&gt;$B$10,0,IF(Q155&lt;=$B$9,Y154*$J$10/Q155,Y154*$I$10/($B$9*$B$15+(Q155-$B$9)*$B$16)))</f>
        <v/>
      </c>
      <c r="Z155" s="21">
        <f>IF(Q155&gt;$B$10,0,IF(Q155&lt;=$B$9,Z154*$J$11/Q155,Z154*$I$11/($B$9*$B$15+(Q155-$B$9)*$B$16)))</f>
        <v/>
      </c>
      <c r="AA155" s="21">
        <f>IF(Q155&gt;$B$10,0,IF(Q155&lt;=$B$9,AA154*$J$12/Q155,AA154*$I$12/($B$9*$B$15+(Q155-$B$9)*$B$16)))</f>
        <v/>
      </c>
      <c r="AB155" s="21">
        <f>IF(Q155&gt;$B$10,0,IF(Q155&lt;=$B$9,AB154*$J$13/Q155,AB154*$I$13/($B$9*$B$15+(Q155-$B$9)*$B$16)))</f>
        <v/>
      </c>
      <c r="AC155" s="21">
        <f>IF(Q155&gt;$B$10,0,IF(Q155&lt;=$B$9,AC154*$J$14/Q155,AC154*$I$14/($B$9*$B$15+(Q155-$B$9)*$B$16)))</f>
        <v/>
      </c>
      <c r="AD155" s="21">
        <f>IF(Q155&gt;$B$10,0,IF(Q155&lt;=$B$9,AD154*$J$15/Q155,AD154*$I$15/($B$9*$B$15+(Q155-$B$9)*$B$16)))</f>
        <v/>
      </c>
      <c r="AE155" s="21">
        <f>IF(Q155&gt;$B$10,0,IF(Q155&lt;=$B$9,AE154*$J$16/Q155,AE154*$I$16/($B$9*$B$15+(Q155-$B$9)*$B$16)))</f>
        <v/>
      </c>
    </row>
    <row r="156" ht="15" customHeight="1" s="22">
      <c r="D156" s="33" t="n"/>
      <c r="E156" s="40" t="n"/>
      <c r="F156" s="35" t="n"/>
      <c r="G156" s="35" t="n"/>
      <c r="H156" s="35" t="n"/>
      <c r="Q156" s="21">
        <f>Q155+1</f>
        <v/>
      </c>
      <c r="R156" s="21">
        <f>MAX(Q156-$B$9,0)</f>
        <v/>
      </c>
      <c r="S156" s="21">
        <f>MIN(Q156,$B$9)</f>
        <v/>
      </c>
      <c r="T156" s="21">
        <f>IF(Q156&gt;$B$10,0,IF(Q156&lt;=$B$9,T155*$J$5/Q156,T155*$I$5/($B$9*$B$15+(Q156-$B$9)*$B$16)))</f>
        <v/>
      </c>
      <c r="U156" s="21">
        <f>IF(Q156&gt;$B$10,0,IF(Q156&lt;=$B$9,U155*$J$6/Q156,U155*$I$6/($B$9*$B$15+(Q156-$B$9)*$B$16)))</f>
        <v/>
      </c>
      <c r="V156" s="21">
        <f>IF(Q156&gt;$B$10,0,IF(Q156&lt;=$B$9,V155*$J$7/Q156,V155*$I$7/($B$9*$B$15+(Q156-$B$9)*$B$16)))</f>
        <v/>
      </c>
      <c r="W156" s="21">
        <f>IF(Q156&gt;$B$10,0,IF(Q156&lt;=$B$9,W155*$J$8/Q156,W155*$I$8/($B$9*$B$15+(Q156-$B$9)*$B$16)))</f>
        <v/>
      </c>
      <c r="X156" s="21">
        <f>IF(Q156&gt;$B$10,0,IF(Q156&lt;=$B$9,X155*$J$9/Q156,X155*$I$9/($B$9*$B$15+(Q156-$B$9)*$B$16)))</f>
        <v/>
      </c>
      <c r="Y156" s="21">
        <f>IF(Q156&gt;$B$10,0,IF(Q156&lt;=$B$9,Y155*$J$10/Q156,Y155*$I$10/($B$9*$B$15+(Q156-$B$9)*$B$16)))</f>
        <v/>
      </c>
      <c r="Z156" s="21">
        <f>IF(Q156&gt;$B$10,0,IF(Q156&lt;=$B$9,Z155*$J$11/Q156,Z155*$I$11/($B$9*$B$15+(Q156-$B$9)*$B$16)))</f>
        <v/>
      </c>
      <c r="AA156" s="21">
        <f>IF(Q156&gt;$B$10,0,IF(Q156&lt;=$B$9,AA155*$J$12/Q156,AA155*$I$12/($B$9*$B$15+(Q156-$B$9)*$B$16)))</f>
        <v/>
      </c>
      <c r="AB156" s="21">
        <f>IF(Q156&gt;$B$10,0,IF(Q156&lt;=$B$9,AB155*$J$13/Q156,AB155*$I$13/($B$9*$B$15+(Q156-$B$9)*$B$16)))</f>
        <v/>
      </c>
      <c r="AC156" s="21">
        <f>IF(Q156&gt;$B$10,0,IF(Q156&lt;=$B$9,AC155*$J$14/Q156,AC155*$I$14/($B$9*$B$15+(Q156-$B$9)*$B$16)))</f>
        <v/>
      </c>
      <c r="AD156" s="21">
        <f>IF(Q156&gt;$B$10,0,IF(Q156&lt;=$B$9,AD155*$J$15/Q156,AD155*$I$15/($B$9*$B$15+(Q156-$B$9)*$B$16)))</f>
        <v/>
      </c>
      <c r="AE156" s="21">
        <f>IF(Q156&gt;$B$10,0,IF(Q156&lt;=$B$9,AE155*$J$16/Q156,AE155*$I$16/($B$9*$B$15+(Q156-$B$9)*$B$16)))</f>
        <v/>
      </c>
    </row>
    <row r="157" ht="15" customHeight="1" s="22">
      <c r="D157" s="33" t="n"/>
      <c r="E157" s="40" t="n"/>
      <c r="F157" s="35" t="n"/>
      <c r="G157" s="35" t="n"/>
      <c r="H157" s="35" t="n"/>
      <c r="Q157" s="21">
        <f>Q156+1</f>
        <v/>
      </c>
      <c r="R157" s="21">
        <f>MAX(Q157-$B$9,0)</f>
        <v/>
      </c>
      <c r="S157" s="21">
        <f>MIN(Q157,$B$9)</f>
        <v/>
      </c>
      <c r="T157" s="21">
        <f>IF(Q157&gt;$B$10,0,IF(Q157&lt;=$B$9,T156*$J$5/Q157,T156*$I$5/($B$9*$B$15+(Q157-$B$9)*$B$16)))</f>
        <v/>
      </c>
      <c r="U157" s="21">
        <f>IF(Q157&gt;$B$10,0,IF(Q157&lt;=$B$9,U156*$J$6/Q157,U156*$I$6/($B$9*$B$15+(Q157-$B$9)*$B$16)))</f>
        <v/>
      </c>
      <c r="V157" s="21">
        <f>IF(Q157&gt;$B$10,0,IF(Q157&lt;=$B$9,V156*$J$7/Q157,V156*$I$7/($B$9*$B$15+(Q157-$B$9)*$B$16)))</f>
        <v/>
      </c>
      <c r="W157" s="21">
        <f>IF(Q157&gt;$B$10,0,IF(Q157&lt;=$B$9,W156*$J$8/Q157,W156*$I$8/($B$9*$B$15+(Q157-$B$9)*$B$16)))</f>
        <v/>
      </c>
      <c r="X157" s="21">
        <f>IF(Q157&gt;$B$10,0,IF(Q157&lt;=$B$9,X156*$J$9/Q157,X156*$I$9/($B$9*$B$15+(Q157-$B$9)*$B$16)))</f>
        <v/>
      </c>
      <c r="Y157" s="21">
        <f>IF(Q157&gt;$B$10,0,IF(Q157&lt;=$B$9,Y156*$J$10/Q157,Y156*$I$10/($B$9*$B$15+(Q157-$B$9)*$B$16)))</f>
        <v/>
      </c>
      <c r="Z157" s="21">
        <f>IF(Q157&gt;$B$10,0,IF(Q157&lt;=$B$9,Z156*$J$11/Q157,Z156*$I$11/($B$9*$B$15+(Q157-$B$9)*$B$16)))</f>
        <v/>
      </c>
      <c r="AA157" s="21">
        <f>IF(Q157&gt;$B$10,0,IF(Q157&lt;=$B$9,AA156*$J$12/Q157,AA156*$I$12/($B$9*$B$15+(Q157-$B$9)*$B$16)))</f>
        <v/>
      </c>
      <c r="AB157" s="21">
        <f>IF(Q157&gt;$B$10,0,IF(Q157&lt;=$B$9,AB156*$J$13/Q157,AB156*$I$13/($B$9*$B$15+(Q157-$B$9)*$B$16)))</f>
        <v/>
      </c>
      <c r="AC157" s="21">
        <f>IF(Q157&gt;$B$10,0,IF(Q157&lt;=$B$9,AC156*$J$14/Q157,AC156*$I$14/($B$9*$B$15+(Q157-$B$9)*$B$16)))</f>
        <v/>
      </c>
      <c r="AD157" s="21">
        <f>IF(Q157&gt;$B$10,0,IF(Q157&lt;=$B$9,AD156*$J$15/Q157,AD156*$I$15/($B$9*$B$15+(Q157-$B$9)*$B$16)))</f>
        <v/>
      </c>
      <c r="AE157" s="21">
        <f>IF(Q157&gt;$B$10,0,IF(Q157&lt;=$B$9,AE156*$J$16/Q157,AE156*$I$16/($B$9*$B$15+(Q157-$B$9)*$B$16)))</f>
        <v/>
      </c>
    </row>
    <row r="158" ht="15" customHeight="1" s="22">
      <c r="D158" s="33" t="n"/>
      <c r="E158" s="40" t="n"/>
      <c r="F158" s="35" t="n"/>
      <c r="G158" s="35" t="n"/>
      <c r="H158" s="35" t="n"/>
      <c r="Q158" s="21">
        <f>Q157+1</f>
        <v/>
      </c>
      <c r="R158" s="21">
        <f>MAX(Q158-$B$9,0)</f>
        <v/>
      </c>
      <c r="S158" s="21">
        <f>MIN(Q158,$B$9)</f>
        <v/>
      </c>
      <c r="T158" s="21">
        <f>IF(Q158&gt;$B$10,0,IF(Q158&lt;=$B$9,T157*$J$5/Q158,T157*$I$5/($B$9*$B$15+(Q158-$B$9)*$B$16)))</f>
        <v/>
      </c>
      <c r="U158" s="21">
        <f>IF(Q158&gt;$B$10,0,IF(Q158&lt;=$B$9,U157*$J$6/Q158,U157*$I$6/($B$9*$B$15+(Q158-$B$9)*$B$16)))</f>
        <v/>
      </c>
      <c r="V158" s="21">
        <f>IF(Q158&gt;$B$10,0,IF(Q158&lt;=$B$9,V157*$J$7/Q158,V157*$I$7/($B$9*$B$15+(Q158-$B$9)*$B$16)))</f>
        <v/>
      </c>
      <c r="W158" s="21">
        <f>IF(Q158&gt;$B$10,0,IF(Q158&lt;=$B$9,W157*$J$8/Q158,W157*$I$8/($B$9*$B$15+(Q158-$B$9)*$B$16)))</f>
        <v/>
      </c>
      <c r="X158" s="21">
        <f>IF(Q158&gt;$B$10,0,IF(Q158&lt;=$B$9,X157*$J$9/Q158,X157*$I$9/($B$9*$B$15+(Q158-$B$9)*$B$16)))</f>
        <v/>
      </c>
      <c r="Y158" s="21">
        <f>IF(Q158&gt;$B$10,0,IF(Q158&lt;=$B$9,Y157*$J$10/Q158,Y157*$I$10/($B$9*$B$15+(Q158-$B$9)*$B$16)))</f>
        <v/>
      </c>
      <c r="Z158" s="21">
        <f>IF(Q158&gt;$B$10,0,IF(Q158&lt;=$B$9,Z157*$J$11/Q158,Z157*$I$11/($B$9*$B$15+(Q158-$B$9)*$B$16)))</f>
        <v/>
      </c>
      <c r="AA158" s="21">
        <f>IF(Q158&gt;$B$10,0,IF(Q158&lt;=$B$9,AA157*$J$12/Q158,AA157*$I$12/($B$9*$B$15+(Q158-$B$9)*$B$16)))</f>
        <v/>
      </c>
      <c r="AB158" s="21">
        <f>IF(Q158&gt;$B$10,0,IF(Q158&lt;=$B$9,AB157*$J$13/Q158,AB157*$I$13/($B$9*$B$15+(Q158-$B$9)*$B$16)))</f>
        <v/>
      </c>
      <c r="AC158" s="21">
        <f>IF(Q158&gt;$B$10,0,IF(Q158&lt;=$B$9,AC157*$J$14/Q158,AC157*$I$14/($B$9*$B$15+(Q158-$B$9)*$B$16)))</f>
        <v/>
      </c>
      <c r="AD158" s="21">
        <f>IF(Q158&gt;$B$10,0,IF(Q158&lt;=$B$9,AD157*$J$15/Q158,AD157*$I$15/($B$9*$B$15+(Q158-$B$9)*$B$16)))</f>
        <v/>
      </c>
      <c r="AE158" s="21">
        <f>IF(Q158&gt;$B$10,0,IF(Q158&lt;=$B$9,AE157*$J$16/Q158,AE157*$I$16/($B$9*$B$15+(Q158-$B$9)*$B$16)))</f>
        <v/>
      </c>
    </row>
    <row r="159" ht="15" customHeight="1" s="22">
      <c r="D159" s="33" t="n"/>
      <c r="E159" s="40" t="n"/>
      <c r="F159" s="35" t="n"/>
      <c r="G159" s="35" t="n"/>
      <c r="H159" s="35" t="n"/>
      <c r="Q159" s="21">
        <f>Q158+1</f>
        <v/>
      </c>
      <c r="R159" s="21">
        <f>MAX(Q159-$B$9,0)</f>
        <v/>
      </c>
      <c r="S159" s="21">
        <f>MIN(Q159,$B$9)</f>
        <v/>
      </c>
      <c r="T159" s="21">
        <f>IF(Q159&gt;$B$10,0,IF(Q159&lt;=$B$9,T158*$J$5/Q159,T158*$I$5/($B$9*$B$15+(Q159-$B$9)*$B$16)))</f>
        <v/>
      </c>
      <c r="U159" s="21">
        <f>IF(Q159&gt;$B$10,0,IF(Q159&lt;=$B$9,U158*$J$6/Q159,U158*$I$6/($B$9*$B$15+(Q159-$B$9)*$B$16)))</f>
        <v/>
      </c>
      <c r="V159" s="21">
        <f>IF(Q159&gt;$B$10,0,IF(Q159&lt;=$B$9,V158*$J$7/Q159,V158*$I$7/($B$9*$B$15+(Q159-$B$9)*$B$16)))</f>
        <v/>
      </c>
      <c r="W159" s="21">
        <f>IF(Q159&gt;$B$10,0,IF(Q159&lt;=$B$9,W158*$J$8/Q159,W158*$I$8/($B$9*$B$15+(Q159-$B$9)*$B$16)))</f>
        <v/>
      </c>
      <c r="X159" s="21">
        <f>IF(Q159&gt;$B$10,0,IF(Q159&lt;=$B$9,X158*$J$9/Q159,X158*$I$9/($B$9*$B$15+(Q159-$B$9)*$B$16)))</f>
        <v/>
      </c>
      <c r="Y159" s="21">
        <f>IF(Q159&gt;$B$10,0,IF(Q159&lt;=$B$9,Y158*$J$10/Q159,Y158*$I$10/($B$9*$B$15+(Q159-$B$9)*$B$16)))</f>
        <v/>
      </c>
      <c r="Z159" s="21">
        <f>IF(Q159&gt;$B$10,0,IF(Q159&lt;=$B$9,Z158*$J$11/Q159,Z158*$I$11/($B$9*$B$15+(Q159-$B$9)*$B$16)))</f>
        <v/>
      </c>
      <c r="AA159" s="21">
        <f>IF(Q159&gt;$B$10,0,IF(Q159&lt;=$B$9,AA158*$J$12/Q159,AA158*$I$12/($B$9*$B$15+(Q159-$B$9)*$B$16)))</f>
        <v/>
      </c>
      <c r="AB159" s="21">
        <f>IF(Q159&gt;$B$10,0,IF(Q159&lt;=$B$9,AB158*$J$13/Q159,AB158*$I$13/($B$9*$B$15+(Q159-$B$9)*$B$16)))</f>
        <v/>
      </c>
      <c r="AC159" s="21">
        <f>IF(Q159&gt;$B$10,0,IF(Q159&lt;=$B$9,AC158*$J$14/Q159,AC158*$I$14/($B$9*$B$15+(Q159-$B$9)*$B$16)))</f>
        <v/>
      </c>
      <c r="AD159" s="21">
        <f>IF(Q159&gt;$B$10,0,IF(Q159&lt;=$B$9,AD158*$J$15/Q159,AD158*$I$15/($B$9*$B$15+(Q159-$B$9)*$B$16)))</f>
        <v/>
      </c>
      <c r="AE159" s="21">
        <f>IF(Q159&gt;$B$10,0,IF(Q159&lt;=$B$9,AE158*$J$16/Q159,AE158*$I$16/($B$9*$B$15+(Q159-$B$9)*$B$16)))</f>
        <v/>
      </c>
    </row>
    <row r="160" ht="15" customHeight="1" s="22">
      <c r="D160" s="33" t="n"/>
      <c r="E160" s="40" t="n"/>
      <c r="F160" s="35" t="n"/>
      <c r="G160" s="35" t="n"/>
      <c r="H160" s="35" t="n"/>
      <c r="Q160" s="21">
        <f>Q159+1</f>
        <v/>
      </c>
      <c r="R160" s="21">
        <f>MAX(Q160-$B$9,0)</f>
        <v/>
      </c>
      <c r="S160" s="21">
        <f>MIN(Q160,$B$9)</f>
        <v/>
      </c>
      <c r="T160" s="21">
        <f>IF(Q160&gt;$B$10,0,IF(Q160&lt;=$B$9,T159*$J$5/Q160,T159*$I$5/($B$9*$B$15+(Q160-$B$9)*$B$16)))</f>
        <v/>
      </c>
      <c r="U160" s="21">
        <f>IF(Q160&gt;$B$10,0,IF(Q160&lt;=$B$9,U159*$J$6/Q160,U159*$I$6/($B$9*$B$15+(Q160-$B$9)*$B$16)))</f>
        <v/>
      </c>
      <c r="V160" s="21">
        <f>IF(Q160&gt;$B$10,0,IF(Q160&lt;=$B$9,V159*$J$7/Q160,V159*$I$7/($B$9*$B$15+(Q160-$B$9)*$B$16)))</f>
        <v/>
      </c>
      <c r="W160" s="21">
        <f>IF(Q160&gt;$B$10,0,IF(Q160&lt;=$B$9,W159*$J$8/Q160,W159*$I$8/($B$9*$B$15+(Q160-$B$9)*$B$16)))</f>
        <v/>
      </c>
      <c r="X160" s="21">
        <f>IF(Q160&gt;$B$10,0,IF(Q160&lt;=$B$9,X159*$J$9/Q160,X159*$I$9/($B$9*$B$15+(Q160-$B$9)*$B$16)))</f>
        <v/>
      </c>
      <c r="Y160" s="21">
        <f>IF(Q160&gt;$B$10,0,IF(Q160&lt;=$B$9,Y159*$J$10/Q160,Y159*$I$10/($B$9*$B$15+(Q160-$B$9)*$B$16)))</f>
        <v/>
      </c>
      <c r="Z160" s="21">
        <f>IF(Q160&gt;$B$10,0,IF(Q160&lt;=$B$9,Z159*$J$11/Q160,Z159*$I$11/($B$9*$B$15+(Q160-$B$9)*$B$16)))</f>
        <v/>
      </c>
      <c r="AA160" s="21">
        <f>IF(Q160&gt;$B$10,0,IF(Q160&lt;=$B$9,AA159*$J$12/Q160,AA159*$I$12/($B$9*$B$15+(Q160-$B$9)*$B$16)))</f>
        <v/>
      </c>
      <c r="AB160" s="21">
        <f>IF(Q160&gt;$B$10,0,IF(Q160&lt;=$B$9,AB159*$J$13/Q160,AB159*$I$13/($B$9*$B$15+(Q160-$B$9)*$B$16)))</f>
        <v/>
      </c>
      <c r="AC160" s="21">
        <f>IF(Q160&gt;$B$10,0,IF(Q160&lt;=$B$9,AC159*$J$14/Q160,AC159*$I$14/($B$9*$B$15+(Q160-$B$9)*$B$16)))</f>
        <v/>
      </c>
      <c r="AD160" s="21">
        <f>IF(Q160&gt;$B$10,0,IF(Q160&lt;=$B$9,AD159*$J$15/Q160,AD159*$I$15/($B$9*$B$15+(Q160-$B$9)*$B$16)))</f>
        <v/>
      </c>
      <c r="AE160" s="21">
        <f>IF(Q160&gt;$B$10,0,IF(Q160&lt;=$B$9,AE159*$J$16/Q160,AE159*$I$16/($B$9*$B$15+(Q160-$B$9)*$B$16)))</f>
        <v/>
      </c>
    </row>
    <row r="161" ht="15" customHeight="1" s="22">
      <c r="D161" s="33" t="n"/>
      <c r="E161" s="40" t="n"/>
      <c r="F161" s="35" t="n"/>
      <c r="G161" s="35" t="n"/>
      <c r="H161" s="35" t="n"/>
      <c r="Q161" s="21">
        <f>Q160+1</f>
        <v/>
      </c>
      <c r="R161" s="21">
        <f>MAX(Q161-$B$9,0)</f>
        <v/>
      </c>
      <c r="S161" s="21">
        <f>MIN(Q161,$B$9)</f>
        <v/>
      </c>
      <c r="T161" s="21">
        <f>IF(Q161&gt;$B$10,0,IF(Q161&lt;=$B$9,T160*$J$5/Q161,T160*$I$5/($B$9*$B$15+(Q161-$B$9)*$B$16)))</f>
        <v/>
      </c>
      <c r="U161" s="21">
        <f>IF(Q161&gt;$B$10,0,IF(Q161&lt;=$B$9,U160*$J$6/Q161,U160*$I$6/($B$9*$B$15+(Q161-$B$9)*$B$16)))</f>
        <v/>
      </c>
      <c r="V161" s="21">
        <f>IF(Q161&gt;$B$10,0,IF(Q161&lt;=$B$9,V160*$J$7/Q161,V160*$I$7/($B$9*$B$15+(Q161-$B$9)*$B$16)))</f>
        <v/>
      </c>
      <c r="W161" s="21">
        <f>IF(Q161&gt;$B$10,0,IF(Q161&lt;=$B$9,W160*$J$8/Q161,W160*$I$8/($B$9*$B$15+(Q161-$B$9)*$B$16)))</f>
        <v/>
      </c>
      <c r="X161" s="21">
        <f>IF(Q161&gt;$B$10,0,IF(Q161&lt;=$B$9,X160*$J$9/Q161,X160*$I$9/($B$9*$B$15+(Q161-$B$9)*$B$16)))</f>
        <v/>
      </c>
      <c r="Y161" s="21">
        <f>IF(Q161&gt;$B$10,0,IF(Q161&lt;=$B$9,Y160*$J$10/Q161,Y160*$I$10/($B$9*$B$15+(Q161-$B$9)*$B$16)))</f>
        <v/>
      </c>
      <c r="Z161" s="21">
        <f>IF(Q161&gt;$B$10,0,IF(Q161&lt;=$B$9,Z160*$J$11/Q161,Z160*$I$11/($B$9*$B$15+(Q161-$B$9)*$B$16)))</f>
        <v/>
      </c>
      <c r="AA161" s="21">
        <f>IF(Q161&gt;$B$10,0,IF(Q161&lt;=$B$9,AA160*$J$12/Q161,AA160*$I$12/($B$9*$B$15+(Q161-$B$9)*$B$16)))</f>
        <v/>
      </c>
      <c r="AB161" s="21">
        <f>IF(Q161&gt;$B$10,0,IF(Q161&lt;=$B$9,AB160*$J$13/Q161,AB160*$I$13/($B$9*$B$15+(Q161-$B$9)*$B$16)))</f>
        <v/>
      </c>
      <c r="AC161" s="21">
        <f>IF(Q161&gt;$B$10,0,IF(Q161&lt;=$B$9,AC160*$J$14/Q161,AC160*$I$14/($B$9*$B$15+(Q161-$B$9)*$B$16)))</f>
        <v/>
      </c>
      <c r="AD161" s="21">
        <f>IF(Q161&gt;$B$10,0,IF(Q161&lt;=$B$9,AD160*$J$15/Q161,AD160*$I$15/($B$9*$B$15+(Q161-$B$9)*$B$16)))</f>
        <v/>
      </c>
      <c r="AE161" s="21">
        <f>IF(Q161&gt;$B$10,0,IF(Q161&lt;=$B$9,AE160*$J$16/Q161,AE160*$I$16/($B$9*$B$15+(Q161-$B$9)*$B$16)))</f>
        <v/>
      </c>
    </row>
    <row r="162" ht="15" customHeight="1" s="22">
      <c r="D162" s="33" t="n"/>
      <c r="E162" s="40" t="n"/>
      <c r="F162" s="35" t="n"/>
      <c r="G162" s="35" t="n"/>
      <c r="H162" s="35" t="n"/>
      <c r="Q162" s="21">
        <f>Q161+1</f>
        <v/>
      </c>
      <c r="R162" s="21">
        <f>MAX(Q162-$B$9,0)</f>
        <v/>
      </c>
      <c r="S162" s="21">
        <f>MIN(Q162,$B$9)</f>
        <v/>
      </c>
      <c r="T162" s="21">
        <f>IF(Q162&gt;$B$10,0,IF(Q162&lt;=$B$9,T161*$J$5/Q162,T161*$I$5/($B$9*$B$15+(Q162-$B$9)*$B$16)))</f>
        <v/>
      </c>
      <c r="U162" s="21">
        <f>IF(Q162&gt;$B$10,0,IF(Q162&lt;=$B$9,U161*$J$6/Q162,U161*$I$6/($B$9*$B$15+(Q162-$B$9)*$B$16)))</f>
        <v/>
      </c>
      <c r="V162" s="21">
        <f>IF(Q162&gt;$B$10,0,IF(Q162&lt;=$B$9,V161*$J$7/Q162,V161*$I$7/($B$9*$B$15+(Q162-$B$9)*$B$16)))</f>
        <v/>
      </c>
      <c r="W162" s="21">
        <f>IF(Q162&gt;$B$10,0,IF(Q162&lt;=$B$9,W161*$J$8/Q162,W161*$I$8/($B$9*$B$15+(Q162-$B$9)*$B$16)))</f>
        <v/>
      </c>
      <c r="X162" s="21">
        <f>IF(Q162&gt;$B$10,0,IF(Q162&lt;=$B$9,X161*$J$9/Q162,X161*$I$9/($B$9*$B$15+(Q162-$B$9)*$B$16)))</f>
        <v/>
      </c>
      <c r="Y162" s="21">
        <f>IF(Q162&gt;$B$10,0,IF(Q162&lt;=$B$9,Y161*$J$10/Q162,Y161*$I$10/($B$9*$B$15+(Q162-$B$9)*$B$16)))</f>
        <v/>
      </c>
      <c r="Z162" s="21">
        <f>IF(Q162&gt;$B$10,0,IF(Q162&lt;=$B$9,Z161*$J$11/Q162,Z161*$I$11/($B$9*$B$15+(Q162-$B$9)*$B$16)))</f>
        <v/>
      </c>
      <c r="AA162" s="21">
        <f>IF(Q162&gt;$B$10,0,IF(Q162&lt;=$B$9,AA161*$J$12/Q162,AA161*$I$12/($B$9*$B$15+(Q162-$B$9)*$B$16)))</f>
        <v/>
      </c>
      <c r="AB162" s="21">
        <f>IF(Q162&gt;$B$10,0,IF(Q162&lt;=$B$9,AB161*$J$13/Q162,AB161*$I$13/($B$9*$B$15+(Q162-$B$9)*$B$16)))</f>
        <v/>
      </c>
      <c r="AC162" s="21">
        <f>IF(Q162&gt;$B$10,0,IF(Q162&lt;=$B$9,AC161*$J$14/Q162,AC161*$I$14/($B$9*$B$15+(Q162-$B$9)*$B$16)))</f>
        <v/>
      </c>
      <c r="AD162" s="21">
        <f>IF(Q162&gt;$B$10,0,IF(Q162&lt;=$B$9,AD161*$J$15/Q162,AD161*$I$15/($B$9*$B$15+(Q162-$B$9)*$B$16)))</f>
        <v/>
      </c>
      <c r="AE162" s="21">
        <f>IF(Q162&gt;$B$10,0,IF(Q162&lt;=$B$9,AE161*$J$16/Q162,AE161*$I$16/($B$9*$B$15+(Q162-$B$9)*$B$16)))</f>
        <v/>
      </c>
    </row>
    <row r="163" ht="15" customHeight="1" s="22">
      <c r="D163" s="33" t="n"/>
      <c r="E163" s="40" t="n"/>
      <c r="F163" s="35" t="n"/>
      <c r="G163" s="35" t="n"/>
      <c r="H163" s="35" t="n"/>
      <c r="Q163" s="21">
        <f>Q162+1</f>
        <v/>
      </c>
      <c r="R163" s="21">
        <f>MAX(Q163-$B$9,0)</f>
        <v/>
      </c>
      <c r="S163" s="21">
        <f>MIN(Q163,$B$9)</f>
        <v/>
      </c>
      <c r="T163" s="21">
        <f>IF(Q163&gt;$B$10,0,IF(Q163&lt;=$B$9,T162*$J$5/Q163,T162*$I$5/($B$9*$B$15+(Q163-$B$9)*$B$16)))</f>
        <v/>
      </c>
      <c r="U163" s="21">
        <f>IF(Q163&gt;$B$10,0,IF(Q163&lt;=$B$9,U162*$J$6/Q163,U162*$I$6/($B$9*$B$15+(Q163-$B$9)*$B$16)))</f>
        <v/>
      </c>
      <c r="V163" s="21">
        <f>IF(Q163&gt;$B$10,0,IF(Q163&lt;=$B$9,V162*$J$7/Q163,V162*$I$7/($B$9*$B$15+(Q163-$B$9)*$B$16)))</f>
        <v/>
      </c>
      <c r="W163" s="21">
        <f>IF(Q163&gt;$B$10,0,IF(Q163&lt;=$B$9,W162*$J$8/Q163,W162*$I$8/($B$9*$B$15+(Q163-$B$9)*$B$16)))</f>
        <v/>
      </c>
      <c r="X163" s="21">
        <f>IF(Q163&gt;$B$10,0,IF(Q163&lt;=$B$9,X162*$J$9/Q163,X162*$I$9/($B$9*$B$15+(Q163-$B$9)*$B$16)))</f>
        <v/>
      </c>
      <c r="Y163" s="21">
        <f>IF(Q163&gt;$B$10,0,IF(Q163&lt;=$B$9,Y162*$J$10/Q163,Y162*$I$10/($B$9*$B$15+(Q163-$B$9)*$B$16)))</f>
        <v/>
      </c>
      <c r="Z163" s="21">
        <f>IF(Q163&gt;$B$10,0,IF(Q163&lt;=$B$9,Z162*$J$11/Q163,Z162*$I$11/($B$9*$B$15+(Q163-$B$9)*$B$16)))</f>
        <v/>
      </c>
      <c r="AA163" s="21">
        <f>IF(Q163&gt;$B$10,0,IF(Q163&lt;=$B$9,AA162*$J$12/Q163,AA162*$I$12/($B$9*$B$15+(Q163-$B$9)*$B$16)))</f>
        <v/>
      </c>
      <c r="AB163" s="21">
        <f>IF(Q163&gt;$B$10,0,IF(Q163&lt;=$B$9,AB162*$J$13/Q163,AB162*$I$13/($B$9*$B$15+(Q163-$B$9)*$B$16)))</f>
        <v/>
      </c>
      <c r="AC163" s="21">
        <f>IF(Q163&gt;$B$10,0,IF(Q163&lt;=$B$9,AC162*$J$14/Q163,AC162*$I$14/($B$9*$B$15+(Q163-$B$9)*$B$16)))</f>
        <v/>
      </c>
      <c r="AD163" s="21">
        <f>IF(Q163&gt;$B$10,0,IF(Q163&lt;=$B$9,AD162*$J$15/Q163,AD162*$I$15/($B$9*$B$15+(Q163-$B$9)*$B$16)))</f>
        <v/>
      </c>
      <c r="AE163" s="21">
        <f>IF(Q163&gt;$B$10,0,IF(Q163&lt;=$B$9,AE162*$J$16/Q163,AE162*$I$16/($B$9*$B$15+(Q163-$B$9)*$B$16)))</f>
        <v/>
      </c>
    </row>
    <row r="164" ht="15" customHeight="1" s="22">
      <c r="D164" s="33" t="n"/>
      <c r="E164" s="40" t="n"/>
      <c r="F164" s="35" t="n"/>
      <c r="G164" s="35" t="n"/>
      <c r="H164" s="35" t="n"/>
      <c r="Q164" s="21">
        <f>Q163+1</f>
        <v/>
      </c>
      <c r="R164" s="21">
        <f>MAX(Q164-$B$9,0)</f>
        <v/>
      </c>
      <c r="S164" s="21">
        <f>MIN(Q164,$B$9)</f>
        <v/>
      </c>
      <c r="T164" s="21">
        <f>IF(Q164&gt;$B$10,0,IF(Q164&lt;=$B$9,T163*$J$5/Q164,T163*$I$5/($B$9*$B$15+(Q164-$B$9)*$B$16)))</f>
        <v/>
      </c>
      <c r="U164" s="21">
        <f>IF(Q164&gt;$B$10,0,IF(Q164&lt;=$B$9,U163*$J$6/Q164,U163*$I$6/($B$9*$B$15+(Q164-$B$9)*$B$16)))</f>
        <v/>
      </c>
      <c r="V164" s="21">
        <f>IF(Q164&gt;$B$10,0,IF(Q164&lt;=$B$9,V163*$J$7/Q164,V163*$I$7/($B$9*$B$15+(Q164-$B$9)*$B$16)))</f>
        <v/>
      </c>
      <c r="W164" s="21">
        <f>IF(Q164&gt;$B$10,0,IF(Q164&lt;=$B$9,W163*$J$8/Q164,W163*$I$8/($B$9*$B$15+(Q164-$B$9)*$B$16)))</f>
        <v/>
      </c>
      <c r="X164" s="21">
        <f>IF(Q164&gt;$B$10,0,IF(Q164&lt;=$B$9,X163*$J$9/Q164,X163*$I$9/($B$9*$B$15+(Q164-$B$9)*$B$16)))</f>
        <v/>
      </c>
      <c r="Y164" s="21">
        <f>IF(Q164&gt;$B$10,0,IF(Q164&lt;=$B$9,Y163*$J$10/Q164,Y163*$I$10/($B$9*$B$15+(Q164-$B$9)*$B$16)))</f>
        <v/>
      </c>
      <c r="Z164" s="21">
        <f>IF(Q164&gt;$B$10,0,IF(Q164&lt;=$B$9,Z163*$J$11/Q164,Z163*$I$11/($B$9*$B$15+(Q164-$B$9)*$B$16)))</f>
        <v/>
      </c>
      <c r="AA164" s="21">
        <f>IF(Q164&gt;$B$10,0,IF(Q164&lt;=$B$9,AA163*$J$12/Q164,AA163*$I$12/($B$9*$B$15+(Q164-$B$9)*$B$16)))</f>
        <v/>
      </c>
      <c r="AB164" s="21">
        <f>IF(Q164&gt;$B$10,0,IF(Q164&lt;=$B$9,AB163*$J$13/Q164,AB163*$I$13/($B$9*$B$15+(Q164-$B$9)*$B$16)))</f>
        <v/>
      </c>
      <c r="AC164" s="21">
        <f>IF(Q164&gt;$B$10,0,IF(Q164&lt;=$B$9,AC163*$J$14/Q164,AC163*$I$14/($B$9*$B$15+(Q164-$B$9)*$B$16)))</f>
        <v/>
      </c>
      <c r="AD164" s="21">
        <f>IF(Q164&gt;$B$10,0,IF(Q164&lt;=$B$9,AD163*$J$15/Q164,AD163*$I$15/($B$9*$B$15+(Q164-$B$9)*$B$16)))</f>
        <v/>
      </c>
      <c r="AE164" s="21">
        <f>IF(Q164&gt;$B$10,0,IF(Q164&lt;=$B$9,AE163*$J$16/Q164,AE163*$I$16/($B$9*$B$15+(Q164-$B$9)*$B$16)))</f>
        <v/>
      </c>
    </row>
    <row r="165" ht="15" customHeight="1" s="22">
      <c r="D165" s="33" t="n"/>
      <c r="E165" s="40" t="n"/>
      <c r="F165" s="35" t="n"/>
      <c r="G165" s="35" t="n"/>
      <c r="H165" s="35" t="n"/>
      <c r="Q165" s="21">
        <f>Q164+1</f>
        <v/>
      </c>
      <c r="R165" s="21">
        <f>MAX(Q165-$B$9,0)</f>
        <v/>
      </c>
      <c r="S165" s="21">
        <f>MIN(Q165,$B$9)</f>
        <v/>
      </c>
      <c r="T165" s="21">
        <f>IF(Q165&gt;$B$10,0,IF(Q165&lt;=$B$9,T164*$J$5/Q165,T164*$I$5/($B$9*$B$15+(Q165-$B$9)*$B$16)))</f>
        <v/>
      </c>
      <c r="U165" s="21">
        <f>IF(Q165&gt;$B$10,0,IF(Q165&lt;=$B$9,U164*$J$6/Q165,U164*$I$6/($B$9*$B$15+(Q165-$B$9)*$B$16)))</f>
        <v/>
      </c>
      <c r="V165" s="21">
        <f>IF(Q165&gt;$B$10,0,IF(Q165&lt;=$B$9,V164*$J$7/Q165,V164*$I$7/($B$9*$B$15+(Q165-$B$9)*$B$16)))</f>
        <v/>
      </c>
      <c r="W165" s="21">
        <f>IF(Q165&gt;$B$10,0,IF(Q165&lt;=$B$9,W164*$J$8/Q165,W164*$I$8/($B$9*$B$15+(Q165-$B$9)*$B$16)))</f>
        <v/>
      </c>
      <c r="X165" s="21">
        <f>IF(Q165&gt;$B$10,0,IF(Q165&lt;=$B$9,X164*$J$9/Q165,X164*$I$9/($B$9*$B$15+(Q165-$B$9)*$B$16)))</f>
        <v/>
      </c>
      <c r="Y165" s="21">
        <f>IF(Q165&gt;$B$10,0,IF(Q165&lt;=$B$9,Y164*$J$10/Q165,Y164*$I$10/($B$9*$B$15+(Q165-$B$9)*$B$16)))</f>
        <v/>
      </c>
      <c r="Z165" s="21">
        <f>IF(Q165&gt;$B$10,0,IF(Q165&lt;=$B$9,Z164*$J$11/Q165,Z164*$I$11/($B$9*$B$15+(Q165-$B$9)*$B$16)))</f>
        <v/>
      </c>
      <c r="AA165" s="21">
        <f>IF(Q165&gt;$B$10,0,IF(Q165&lt;=$B$9,AA164*$J$12/Q165,AA164*$I$12/($B$9*$B$15+(Q165-$B$9)*$B$16)))</f>
        <v/>
      </c>
      <c r="AB165" s="21">
        <f>IF(Q165&gt;$B$10,0,IF(Q165&lt;=$B$9,AB164*$J$13/Q165,AB164*$I$13/($B$9*$B$15+(Q165-$B$9)*$B$16)))</f>
        <v/>
      </c>
      <c r="AC165" s="21">
        <f>IF(Q165&gt;$B$10,0,IF(Q165&lt;=$B$9,AC164*$J$14/Q165,AC164*$I$14/($B$9*$B$15+(Q165-$B$9)*$B$16)))</f>
        <v/>
      </c>
      <c r="AD165" s="21">
        <f>IF(Q165&gt;$B$10,0,IF(Q165&lt;=$B$9,AD164*$J$15/Q165,AD164*$I$15/($B$9*$B$15+(Q165-$B$9)*$B$16)))</f>
        <v/>
      </c>
      <c r="AE165" s="21">
        <f>IF(Q165&gt;$B$10,0,IF(Q165&lt;=$B$9,AE164*$J$16/Q165,AE164*$I$16/($B$9*$B$15+(Q165-$B$9)*$B$16)))</f>
        <v/>
      </c>
    </row>
    <row r="166" ht="15" customHeight="1" s="22">
      <c r="D166" s="33" t="n"/>
      <c r="E166" s="40" t="n"/>
      <c r="F166" s="35" t="n"/>
      <c r="G166" s="35" t="n"/>
      <c r="H166" s="35" t="n"/>
      <c r="Q166" s="21">
        <f>Q165+1</f>
        <v/>
      </c>
      <c r="R166" s="21">
        <f>MAX(Q166-$B$9,0)</f>
        <v/>
      </c>
      <c r="S166" s="21">
        <f>MIN(Q166,$B$9)</f>
        <v/>
      </c>
      <c r="T166" s="21">
        <f>IF(Q166&gt;$B$10,0,IF(Q166&lt;=$B$9,T165*$J$5/Q166,T165*$I$5/($B$9*$B$15+(Q166-$B$9)*$B$16)))</f>
        <v/>
      </c>
      <c r="U166" s="21">
        <f>IF(Q166&gt;$B$10,0,IF(Q166&lt;=$B$9,U165*$J$6/Q166,U165*$I$6/($B$9*$B$15+(Q166-$B$9)*$B$16)))</f>
        <v/>
      </c>
      <c r="V166" s="21">
        <f>IF(Q166&gt;$B$10,0,IF(Q166&lt;=$B$9,V165*$J$7/Q166,V165*$I$7/($B$9*$B$15+(Q166-$B$9)*$B$16)))</f>
        <v/>
      </c>
      <c r="W166" s="21">
        <f>IF(Q166&gt;$B$10,0,IF(Q166&lt;=$B$9,W165*$J$8/Q166,W165*$I$8/($B$9*$B$15+(Q166-$B$9)*$B$16)))</f>
        <v/>
      </c>
      <c r="X166" s="21">
        <f>IF(Q166&gt;$B$10,0,IF(Q166&lt;=$B$9,X165*$J$9/Q166,X165*$I$9/($B$9*$B$15+(Q166-$B$9)*$B$16)))</f>
        <v/>
      </c>
      <c r="Y166" s="21">
        <f>IF(Q166&gt;$B$10,0,IF(Q166&lt;=$B$9,Y165*$J$10/Q166,Y165*$I$10/($B$9*$B$15+(Q166-$B$9)*$B$16)))</f>
        <v/>
      </c>
      <c r="Z166" s="21">
        <f>IF(Q166&gt;$B$10,0,IF(Q166&lt;=$B$9,Z165*$J$11/Q166,Z165*$I$11/($B$9*$B$15+(Q166-$B$9)*$B$16)))</f>
        <v/>
      </c>
      <c r="AA166" s="21">
        <f>IF(Q166&gt;$B$10,0,IF(Q166&lt;=$B$9,AA165*$J$12/Q166,AA165*$I$12/($B$9*$B$15+(Q166-$B$9)*$B$16)))</f>
        <v/>
      </c>
      <c r="AB166" s="21">
        <f>IF(Q166&gt;$B$10,0,IF(Q166&lt;=$B$9,AB165*$J$13/Q166,AB165*$I$13/($B$9*$B$15+(Q166-$B$9)*$B$16)))</f>
        <v/>
      </c>
      <c r="AC166" s="21">
        <f>IF(Q166&gt;$B$10,0,IF(Q166&lt;=$B$9,AC165*$J$14/Q166,AC165*$I$14/($B$9*$B$15+(Q166-$B$9)*$B$16)))</f>
        <v/>
      </c>
      <c r="AD166" s="21">
        <f>IF(Q166&gt;$B$10,0,IF(Q166&lt;=$B$9,AD165*$J$15/Q166,AD165*$I$15/($B$9*$B$15+(Q166-$B$9)*$B$16)))</f>
        <v/>
      </c>
      <c r="AE166" s="21">
        <f>IF(Q166&gt;$B$10,0,IF(Q166&lt;=$B$9,AE165*$J$16/Q166,AE165*$I$16/($B$9*$B$15+(Q166-$B$9)*$B$16)))</f>
        <v/>
      </c>
    </row>
    <row r="167" ht="15" customHeight="1" s="22">
      <c r="D167" s="33" t="n"/>
      <c r="E167" s="40" t="n"/>
      <c r="F167" s="35" t="n"/>
      <c r="G167" s="35" t="n"/>
      <c r="H167" s="35" t="n"/>
      <c r="Q167" s="21">
        <f>Q166+1</f>
        <v/>
      </c>
      <c r="R167" s="21">
        <f>MAX(Q167-$B$9,0)</f>
        <v/>
      </c>
      <c r="S167" s="21">
        <f>MIN(Q167,$B$9)</f>
        <v/>
      </c>
      <c r="T167" s="21">
        <f>IF(Q167&gt;$B$10,0,IF(Q167&lt;=$B$9,T166*$J$5/Q167,T166*$I$5/($B$9*$B$15+(Q167-$B$9)*$B$16)))</f>
        <v/>
      </c>
      <c r="U167" s="21">
        <f>IF(Q167&gt;$B$10,0,IF(Q167&lt;=$B$9,U166*$J$6/Q167,U166*$I$6/($B$9*$B$15+(Q167-$B$9)*$B$16)))</f>
        <v/>
      </c>
      <c r="V167" s="21">
        <f>IF(Q167&gt;$B$10,0,IF(Q167&lt;=$B$9,V166*$J$7/Q167,V166*$I$7/($B$9*$B$15+(Q167-$B$9)*$B$16)))</f>
        <v/>
      </c>
      <c r="W167" s="21">
        <f>IF(Q167&gt;$B$10,0,IF(Q167&lt;=$B$9,W166*$J$8/Q167,W166*$I$8/($B$9*$B$15+(Q167-$B$9)*$B$16)))</f>
        <v/>
      </c>
      <c r="X167" s="21">
        <f>IF(Q167&gt;$B$10,0,IF(Q167&lt;=$B$9,X166*$J$9/Q167,X166*$I$9/($B$9*$B$15+(Q167-$B$9)*$B$16)))</f>
        <v/>
      </c>
      <c r="Y167" s="21">
        <f>IF(Q167&gt;$B$10,0,IF(Q167&lt;=$B$9,Y166*$J$10/Q167,Y166*$I$10/($B$9*$B$15+(Q167-$B$9)*$B$16)))</f>
        <v/>
      </c>
      <c r="Z167" s="21">
        <f>IF(Q167&gt;$B$10,0,IF(Q167&lt;=$B$9,Z166*$J$11/Q167,Z166*$I$11/($B$9*$B$15+(Q167-$B$9)*$B$16)))</f>
        <v/>
      </c>
      <c r="AA167" s="21">
        <f>IF(Q167&gt;$B$10,0,IF(Q167&lt;=$B$9,AA166*$J$12/Q167,AA166*$I$12/($B$9*$B$15+(Q167-$B$9)*$B$16)))</f>
        <v/>
      </c>
      <c r="AB167" s="21">
        <f>IF(Q167&gt;$B$10,0,IF(Q167&lt;=$B$9,AB166*$J$13/Q167,AB166*$I$13/($B$9*$B$15+(Q167-$B$9)*$B$16)))</f>
        <v/>
      </c>
      <c r="AC167" s="21">
        <f>IF(Q167&gt;$B$10,0,IF(Q167&lt;=$B$9,AC166*$J$14/Q167,AC166*$I$14/($B$9*$B$15+(Q167-$B$9)*$B$16)))</f>
        <v/>
      </c>
      <c r="AD167" s="21">
        <f>IF(Q167&gt;$B$10,0,IF(Q167&lt;=$B$9,AD166*$J$15/Q167,AD166*$I$15/($B$9*$B$15+(Q167-$B$9)*$B$16)))</f>
        <v/>
      </c>
      <c r="AE167" s="21">
        <f>IF(Q167&gt;$B$10,0,IF(Q167&lt;=$B$9,AE166*$J$16/Q167,AE166*$I$16/($B$9*$B$15+(Q167-$B$9)*$B$16)))</f>
        <v/>
      </c>
    </row>
    <row r="168" ht="15" customHeight="1" s="22">
      <c r="D168" s="33" t="n"/>
      <c r="E168" s="40" t="n"/>
      <c r="F168" s="35" t="n"/>
      <c r="G168" s="35" t="n"/>
      <c r="H168" s="35" t="n"/>
      <c r="Q168" s="21">
        <f>Q167+1</f>
        <v/>
      </c>
      <c r="R168" s="21">
        <f>MAX(Q168-$B$9,0)</f>
        <v/>
      </c>
      <c r="S168" s="21">
        <f>MIN(Q168,$B$9)</f>
        <v/>
      </c>
      <c r="T168" s="21">
        <f>IF(Q168&gt;$B$10,0,IF(Q168&lt;=$B$9,T167*$J$5/Q168,T167*$I$5/($B$9*$B$15+(Q168-$B$9)*$B$16)))</f>
        <v/>
      </c>
      <c r="U168" s="21">
        <f>IF(Q168&gt;$B$10,0,IF(Q168&lt;=$B$9,U167*$J$6/Q168,U167*$I$6/($B$9*$B$15+(Q168-$B$9)*$B$16)))</f>
        <v/>
      </c>
      <c r="V168" s="21">
        <f>IF(Q168&gt;$B$10,0,IF(Q168&lt;=$B$9,V167*$J$7/Q168,V167*$I$7/($B$9*$B$15+(Q168-$B$9)*$B$16)))</f>
        <v/>
      </c>
      <c r="W168" s="21">
        <f>IF(Q168&gt;$B$10,0,IF(Q168&lt;=$B$9,W167*$J$8/Q168,W167*$I$8/($B$9*$B$15+(Q168-$B$9)*$B$16)))</f>
        <v/>
      </c>
      <c r="X168" s="21">
        <f>IF(Q168&gt;$B$10,0,IF(Q168&lt;=$B$9,X167*$J$9/Q168,X167*$I$9/($B$9*$B$15+(Q168-$B$9)*$B$16)))</f>
        <v/>
      </c>
      <c r="Y168" s="21">
        <f>IF(Q168&gt;$B$10,0,IF(Q168&lt;=$B$9,Y167*$J$10/Q168,Y167*$I$10/($B$9*$B$15+(Q168-$B$9)*$B$16)))</f>
        <v/>
      </c>
      <c r="Z168" s="21">
        <f>IF(Q168&gt;$B$10,0,IF(Q168&lt;=$B$9,Z167*$J$11/Q168,Z167*$I$11/($B$9*$B$15+(Q168-$B$9)*$B$16)))</f>
        <v/>
      </c>
      <c r="AA168" s="21">
        <f>IF(Q168&gt;$B$10,0,IF(Q168&lt;=$B$9,AA167*$J$12/Q168,AA167*$I$12/($B$9*$B$15+(Q168-$B$9)*$B$16)))</f>
        <v/>
      </c>
      <c r="AB168" s="21">
        <f>IF(Q168&gt;$B$10,0,IF(Q168&lt;=$B$9,AB167*$J$13/Q168,AB167*$I$13/($B$9*$B$15+(Q168-$B$9)*$B$16)))</f>
        <v/>
      </c>
      <c r="AC168" s="21">
        <f>IF(Q168&gt;$B$10,0,IF(Q168&lt;=$B$9,AC167*$J$14/Q168,AC167*$I$14/($B$9*$B$15+(Q168-$B$9)*$B$16)))</f>
        <v/>
      </c>
      <c r="AD168" s="21">
        <f>IF(Q168&gt;$B$10,0,IF(Q168&lt;=$B$9,AD167*$J$15/Q168,AD167*$I$15/($B$9*$B$15+(Q168-$B$9)*$B$16)))</f>
        <v/>
      </c>
      <c r="AE168" s="21">
        <f>IF(Q168&gt;$B$10,0,IF(Q168&lt;=$B$9,AE167*$J$16/Q168,AE167*$I$16/($B$9*$B$15+(Q168-$B$9)*$B$16)))</f>
        <v/>
      </c>
    </row>
    <row r="169" ht="15" customHeight="1" s="22">
      <c r="D169" s="33" t="n"/>
      <c r="E169" s="40" t="n"/>
      <c r="F169" s="35" t="n"/>
      <c r="G169" s="35" t="n"/>
      <c r="H169" s="35" t="n"/>
      <c r="Q169" s="21">
        <f>Q168+1</f>
        <v/>
      </c>
      <c r="R169" s="21">
        <f>MAX(Q169-$B$9,0)</f>
        <v/>
      </c>
      <c r="S169" s="21">
        <f>MIN(Q169,$B$9)</f>
        <v/>
      </c>
      <c r="T169" s="21">
        <f>IF(Q169&gt;$B$10,0,IF(Q169&lt;=$B$9,T168*$J$5/Q169,T168*$I$5/($B$9*$B$15+(Q169-$B$9)*$B$16)))</f>
        <v/>
      </c>
      <c r="U169" s="21">
        <f>IF(Q169&gt;$B$10,0,IF(Q169&lt;=$B$9,U168*$J$6/Q169,U168*$I$6/($B$9*$B$15+(Q169-$B$9)*$B$16)))</f>
        <v/>
      </c>
      <c r="V169" s="21">
        <f>IF(Q169&gt;$B$10,0,IF(Q169&lt;=$B$9,V168*$J$7/Q169,V168*$I$7/($B$9*$B$15+(Q169-$B$9)*$B$16)))</f>
        <v/>
      </c>
      <c r="W169" s="21">
        <f>IF(Q169&gt;$B$10,0,IF(Q169&lt;=$B$9,W168*$J$8/Q169,W168*$I$8/($B$9*$B$15+(Q169-$B$9)*$B$16)))</f>
        <v/>
      </c>
      <c r="X169" s="21">
        <f>IF(Q169&gt;$B$10,0,IF(Q169&lt;=$B$9,X168*$J$9/Q169,X168*$I$9/($B$9*$B$15+(Q169-$B$9)*$B$16)))</f>
        <v/>
      </c>
      <c r="Y169" s="21">
        <f>IF(Q169&gt;$B$10,0,IF(Q169&lt;=$B$9,Y168*$J$10/Q169,Y168*$I$10/($B$9*$B$15+(Q169-$B$9)*$B$16)))</f>
        <v/>
      </c>
      <c r="Z169" s="21">
        <f>IF(Q169&gt;$B$10,0,IF(Q169&lt;=$B$9,Z168*$J$11/Q169,Z168*$I$11/($B$9*$B$15+(Q169-$B$9)*$B$16)))</f>
        <v/>
      </c>
      <c r="AA169" s="21">
        <f>IF(Q169&gt;$B$10,0,IF(Q169&lt;=$B$9,AA168*$J$12/Q169,AA168*$I$12/($B$9*$B$15+(Q169-$B$9)*$B$16)))</f>
        <v/>
      </c>
      <c r="AB169" s="21">
        <f>IF(Q169&gt;$B$10,0,IF(Q169&lt;=$B$9,AB168*$J$13/Q169,AB168*$I$13/($B$9*$B$15+(Q169-$B$9)*$B$16)))</f>
        <v/>
      </c>
      <c r="AC169" s="21">
        <f>IF(Q169&gt;$B$10,0,IF(Q169&lt;=$B$9,AC168*$J$14/Q169,AC168*$I$14/($B$9*$B$15+(Q169-$B$9)*$B$16)))</f>
        <v/>
      </c>
      <c r="AD169" s="21">
        <f>IF(Q169&gt;$B$10,0,IF(Q169&lt;=$B$9,AD168*$J$15/Q169,AD168*$I$15/($B$9*$B$15+(Q169-$B$9)*$B$16)))</f>
        <v/>
      </c>
      <c r="AE169" s="21">
        <f>IF(Q169&gt;$B$10,0,IF(Q169&lt;=$B$9,AE168*$J$16/Q169,AE168*$I$16/($B$9*$B$15+(Q169-$B$9)*$B$16)))</f>
        <v/>
      </c>
    </row>
    <row r="170" ht="15" customHeight="1" s="22">
      <c r="D170" s="33" t="n"/>
      <c r="E170" s="40" t="n"/>
      <c r="F170" s="35" t="n"/>
      <c r="G170" s="35" t="n"/>
      <c r="H170" s="35" t="n"/>
      <c r="Q170" s="21">
        <f>Q169+1</f>
        <v/>
      </c>
      <c r="R170" s="21">
        <f>MAX(Q170-$B$9,0)</f>
        <v/>
      </c>
      <c r="S170" s="21">
        <f>MIN(Q170,$B$9)</f>
        <v/>
      </c>
      <c r="T170" s="21">
        <f>IF(Q170&gt;$B$10,0,IF(Q170&lt;=$B$9,T169*$J$5/Q170,T169*$I$5/($B$9*$B$15+(Q170-$B$9)*$B$16)))</f>
        <v/>
      </c>
      <c r="U170" s="21">
        <f>IF(Q170&gt;$B$10,0,IF(Q170&lt;=$B$9,U169*$J$6/Q170,U169*$I$6/($B$9*$B$15+(Q170-$B$9)*$B$16)))</f>
        <v/>
      </c>
      <c r="V170" s="21">
        <f>IF(Q170&gt;$B$10,0,IF(Q170&lt;=$B$9,V169*$J$7/Q170,V169*$I$7/($B$9*$B$15+(Q170-$B$9)*$B$16)))</f>
        <v/>
      </c>
      <c r="W170" s="21">
        <f>IF(Q170&gt;$B$10,0,IF(Q170&lt;=$B$9,W169*$J$8/Q170,W169*$I$8/($B$9*$B$15+(Q170-$B$9)*$B$16)))</f>
        <v/>
      </c>
      <c r="X170" s="21">
        <f>IF(Q170&gt;$B$10,0,IF(Q170&lt;=$B$9,X169*$J$9/Q170,X169*$I$9/($B$9*$B$15+(Q170-$B$9)*$B$16)))</f>
        <v/>
      </c>
      <c r="Y170" s="21">
        <f>IF(Q170&gt;$B$10,0,IF(Q170&lt;=$B$9,Y169*$J$10/Q170,Y169*$I$10/($B$9*$B$15+(Q170-$B$9)*$B$16)))</f>
        <v/>
      </c>
      <c r="Z170" s="21">
        <f>IF(Q170&gt;$B$10,0,IF(Q170&lt;=$B$9,Z169*$J$11/Q170,Z169*$I$11/($B$9*$B$15+(Q170-$B$9)*$B$16)))</f>
        <v/>
      </c>
      <c r="AA170" s="21">
        <f>IF(Q170&gt;$B$10,0,IF(Q170&lt;=$B$9,AA169*$J$12/Q170,AA169*$I$12/($B$9*$B$15+(Q170-$B$9)*$B$16)))</f>
        <v/>
      </c>
      <c r="AB170" s="21">
        <f>IF(Q170&gt;$B$10,0,IF(Q170&lt;=$B$9,AB169*$J$13/Q170,AB169*$I$13/($B$9*$B$15+(Q170-$B$9)*$B$16)))</f>
        <v/>
      </c>
      <c r="AC170" s="21">
        <f>IF(Q170&gt;$B$10,0,IF(Q170&lt;=$B$9,AC169*$J$14/Q170,AC169*$I$14/($B$9*$B$15+(Q170-$B$9)*$B$16)))</f>
        <v/>
      </c>
      <c r="AD170" s="21">
        <f>IF(Q170&gt;$B$10,0,IF(Q170&lt;=$B$9,AD169*$J$15/Q170,AD169*$I$15/($B$9*$B$15+(Q170-$B$9)*$B$16)))</f>
        <v/>
      </c>
      <c r="AE170" s="21">
        <f>IF(Q170&gt;$B$10,0,IF(Q170&lt;=$B$9,AE169*$J$16/Q170,AE169*$I$16/($B$9*$B$15+(Q170-$B$9)*$B$16)))</f>
        <v/>
      </c>
    </row>
    <row r="171" ht="15" customHeight="1" s="22">
      <c r="D171" s="33" t="n"/>
      <c r="E171" s="40" t="n"/>
      <c r="F171" s="35" t="n"/>
      <c r="G171" s="35" t="n"/>
      <c r="H171" s="35" t="n"/>
      <c r="Q171" s="21">
        <f>Q170+1</f>
        <v/>
      </c>
      <c r="R171" s="21">
        <f>MAX(Q171-$B$9,0)</f>
        <v/>
      </c>
      <c r="S171" s="21">
        <f>MIN(Q171,$B$9)</f>
        <v/>
      </c>
      <c r="T171" s="21">
        <f>IF(Q171&gt;$B$10,0,IF(Q171&lt;=$B$9,T170*$J$5/Q171,T170*$I$5/($B$9*$B$15+(Q171-$B$9)*$B$16)))</f>
        <v/>
      </c>
      <c r="U171" s="21">
        <f>IF(Q171&gt;$B$10,0,IF(Q171&lt;=$B$9,U170*$J$6/Q171,U170*$I$6/($B$9*$B$15+(Q171-$B$9)*$B$16)))</f>
        <v/>
      </c>
      <c r="V171" s="21">
        <f>IF(Q171&gt;$B$10,0,IF(Q171&lt;=$B$9,V170*$J$7/Q171,V170*$I$7/($B$9*$B$15+(Q171-$B$9)*$B$16)))</f>
        <v/>
      </c>
      <c r="W171" s="21">
        <f>IF(Q171&gt;$B$10,0,IF(Q171&lt;=$B$9,W170*$J$8/Q171,W170*$I$8/($B$9*$B$15+(Q171-$B$9)*$B$16)))</f>
        <v/>
      </c>
      <c r="X171" s="21">
        <f>IF(Q171&gt;$B$10,0,IF(Q171&lt;=$B$9,X170*$J$9/Q171,X170*$I$9/($B$9*$B$15+(Q171-$B$9)*$B$16)))</f>
        <v/>
      </c>
      <c r="Y171" s="21">
        <f>IF(Q171&gt;$B$10,0,IF(Q171&lt;=$B$9,Y170*$J$10/Q171,Y170*$I$10/($B$9*$B$15+(Q171-$B$9)*$B$16)))</f>
        <v/>
      </c>
      <c r="Z171" s="21">
        <f>IF(Q171&gt;$B$10,0,IF(Q171&lt;=$B$9,Z170*$J$11/Q171,Z170*$I$11/($B$9*$B$15+(Q171-$B$9)*$B$16)))</f>
        <v/>
      </c>
      <c r="AA171" s="21">
        <f>IF(Q171&gt;$B$10,0,IF(Q171&lt;=$B$9,AA170*$J$12/Q171,AA170*$I$12/($B$9*$B$15+(Q171-$B$9)*$B$16)))</f>
        <v/>
      </c>
      <c r="AB171" s="21">
        <f>IF(Q171&gt;$B$10,0,IF(Q171&lt;=$B$9,AB170*$J$13/Q171,AB170*$I$13/($B$9*$B$15+(Q171-$B$9)*$B$16)))</f>
        <v/>
      </c>
      <c r="AC171" s="21">
        <f>IF(Q171&gt;$B$10,0,IF(Q171&lt;=$B$9,AC170*$J$14/Q171,AC170*$I$14/($B$9*$B$15+(Q171-$B$9)*$B$16)))</f>
        <v/>
      </c>
      <c r="AD171" s="21">
        <f>IF(Q171&gt;$B$10,0,IF(Q171&lt;=$B$9,AD170*$J$15/Q171,AD170*$I$15/($B$9*$B$15+(Q171-$B$9)*$B$16)))</f>
        <v/>
      </c>
      <c r="AE171" s="21">
        <f>IF(Q171&gt;$B$10,0,IF(Q171&lt;=$B$9,AE170*$J$16/Q171,AE170*$I$16/($B$9*$B$15+(Q171-$B$9)*$B$16)))</f>
        <v/>
      </c>
    </row>
    <row r="172" ht="15" customHeight="1" s="22">
      <c r="D172" s="33" t="n"/>
      <c r="E172" s="40" t="n"/>
      <c r="F172" s="35" t="n"/>
      <c r="G172" s="35" t="n"/>
      <c r="H172" s="35" t="n"/>
      <c r="Q172" s="21">
        <f>Q171+1</f>
        <v/>
      </c>
      <c r="R172" s="21">
        <f>MAX(Q172-$B$9,0)</f>
        <v/>
      </c>
      <c r="S172" s="21">
        <f>MIN(Q172,$B$9)</f>
        <v/>
      </c>
      <c r="T172" s="21">
        <f>IF(Q172&gt;$B$10,0,IF(Q172&lt;=$B$9,T171*$J$5/Q172,T171*$I$5/($B$9*$B$15+(Q172-$B$9)*$B$16)))</f>
        <v/>
      </c>
      <c r="U172" s="21">
        <f>IF(Q172&gt;$B$10,0,IF(Q172&lt;=$B$9,U171*$J$6/Q172,U171*$I$6/($B$9*$B$15+(Q172-$B$9)*$B$16)))</f>
        <v/>
      </c>
      <c r="V172" s="21">
        <f>IF(Q172&gt;$B$10,0,IF(Q172&lt;=$B$9,V171*$J$7/Q172,V171*$I$7/($B$9*$B$15+(Q172-$B$9)*$B$16)))</f>
        <v/>
      </c>
      <c r="W172" s="21">
        <f>IF(Q172&gt;$B$10,0,IF(Q172&lt;=$B$9,W171*$J$8/Q172,W171*$I$8/($B$9*$B$15+(Q172-$B$9)*$B$16)))</f>
        <v/>
      </c>
      <c r="X172" s="21">
        <f>IF(Q172&gt;$B$10,0,IF(Q172&lt;=$B$9,X171*$J$9/Q172,X171*$I$9/($B$9*$B$15+(Q172-$B$9)*$B$16)))</f>
        <v/>
      </c>
      <c r="Y172" s="21">
        <f>IF(Q172&gt;$B$10,0,IF(Q172&lt;=$B$9,Y171*$J$10/Q172,Y171*$I$10/($B$9*$B$15+(Q172-$B$9)*$B$16)))</f>
        <v/>
      </c>
      <c r="Z172" s="21">
        <f>IF(Q172&gt;$B$10,0,IF(Q172&lt;=$B$9,Z171*$J$11/Q172,Z171*$I$11/($B$9*$B$15+(Q172-$B$9)*$B$16)))</f>
        <v/>
      </c>
      <c r="AA172" s="21">
        <f>IF(Q172&gt;$B$10,0,IF(Q172&lt;=$B$9,AA171*$J$12/Q172,AA171*$I$12/($B$9*$B$15+(Q172-$B$9)*$B$16)))</f>
        <v/>
      </c>
      <c r="AB172" s="21">
        <f>IF(Q172&gt;$B$10,0,IF(Q172&lt;=$B$9,AB171*$J$13/Q172,AB171*$I$13/($B$9*$B$15+(Q172-$B$9)*$B$16)))</f>
        <v/>
      </c>
      <c r="AC172" s="21">
        <f>IF(Q172&gt;$B$10,0,IF(Q172&lt;=$B$9,AC171*$J$14/Q172,AC171*$I$14/($B$9*$B$15+(Q172-$B$9)*$B$16)))</f>
        <v/>
      </c>
      <c r="AD172" s="21">
        <f>IF(Q172&gt;$B$10,0,IF(Q172&lt;=$B$9,AD171*$J$15/Q172,AD171*$I$15/($B$9*$B$15+(Q172-$B$9)*$B$16)))</f>
        <v/>
      </c>
      <c r="AE172" s="21">
        <f>IF(Q172&gt;$B$10,0,IF(Q172&lt;=$B$9,AE171*$J$16/Q172,AE171*$I$16/($B$9*$B$15+(Q172-$B$9)*$B$16)))</f>
        <v/>
      </c>
    </row>
    <row r="173" ht="15" customHeight="1" s="22">
      <c r="D173" s="33" t="n"/>
      <c r="E173" s="40" t="n"/>
      <c r="F173" s="35" t="n"/>
      <c r="G173" s="35" t="n"/>
      <c r="H173" s="35" t="n"/>
      <c r="Q173" s="21">
        <f>Q172+1</f>
        <v/>
      </c>
      <c r="R173" s="21">
        <f>MAX(Q173-$B$9,0)</f>
        <v/>
      </c>
      <c r="S173" s="21">
        <f>MIN(Q173,$B$9)</f>
        <v/>
      </c>
      <c r="T173" s="21">
        <f>IF(Q173&gt;$B$10,0,IF(Q173&lt;=$B$9,T172*$J$5/Q173,T172*$I$5/($B$9*$B$15+(Q173-$B$9)*$B$16)))</f>
        <v/>
      </c>
      <c r="U173" s="21">
        <f>IF(Q173&gt;$B$10,0,IF(Q173&lt;=$B$9,U172*$J$6/Q173,U172*$I$6/($B$9*$B$15+(Q173-$B$9)*$B$16)))</f>
        <v/>
      </c>
      <c r="V173" s="21">
        <f>IF(Q173&gt;$B$10,0,IF(Q173&lt;=$B$9,V172*$J$7/Q173,V172*$I$7/($B$9*$B$15+(Q173-$B$9)*$B$16)))</f>
        <v/>
      </c>
      <c r="W173" s="21">
        <f>IF(Q173&gt;$B$10,0,IF(Q173&lt;=$B$9,W172*$J$8/Q173,W172*$I$8/($B$9*$B$15+(Q173-$B$9)*$B$16)))</f>
        <v/>
      </c>
      <c r="X173" s="21">
        <f>IF(Q173&gt;$B$10,0,IF(Q173&lt;=$B$9,X172*$J$9/Q173,X172*$I$9/($B$9*$B$15+(Q173-$B$9)*$B$16)))</f>
        <v/>
      </c>
      <c r="Y173" s="21">
        <f>IF(Q173&gt;$B$10,0,IF(Q173&lt;=$B$9,Y172*$J$10/Q173,Y172*$I$10/($B$9*$B$15+(Q173-$B$9)*$B$16)))</f>
        <v/>
      </c>
      <c r="Z173" s="21">
        <f>IF(Q173&gt;$B$10,0,IF(Q173&lt;=$B$9,Z172*$J$11/Q173,Z172*$I$11/($B$9*$B$15+(Q173-$B$9)*$B$16)))</f>
        <v/>
      </c>
      <c r="AA173" s="21">
        <f>IF(Q173&gt;$B$10,0,IF(Q173&lt;=$B$9,AA172*$J$12/Q173,AA172*$I$12/($B$9*$B$15+(Q173-$B$9)*$B$16)))</f>
        <v/>
      </c>
      <c r="AB173" s="21">
        <f>IF(Q173&gt;$B$10,0,IF(Q173&lt;=$B$9,AB172*$J$13/Q173,AB172*$I$13/($B$9*$B$15+(Q173-$B$9)*$B$16)))</f>
        <v/>
      </c>
      <c r="AC173" s="21">
        <f>IF(Q173&gt;$B$10,0,IF(Q173&lt;=$B$9,AC172*$J$14/Q173,AC172*$I$14/($B$9*$B$15+(Q173-$B$9)*$B$16)))</f>
        <v/>
      </c>
      <c r="AD173" s="21">
        <f>IF(Q173&gt;$B$10,0,IF(Q173&lt;=$B$9,AD172*$J$15/Q173,AD172*$I$15/($B$9*$B$15+(Q173-$B$9)*$B$16)))</f>
        <v/>
      </c>
      <c r="AE173" s="21">
        <f>IF(Q173&gt;$B$10,0,IF(Q173&lt;=$B$9,AE172*$J$16/Q173,AE172*$I$16/($B$9*$B$15+(Q173-$B$9)*$B$16)))</f>
        <v/>
      </c>
    </row>
    <row r="174" ht="15" customHeight="1" s="22">
      <c r="D174" s="33" t="n"/>
      <c r="E174" s="40" t="n"/>
      <c r="F174" s="35" t="n"/>
      <c r="G174" s="35" t="n"/>
      <c r="H174" s="35" t="n"/>
      <c r="Q174" s="21">
        <f>Q173+1</f>
        <v/>
      </c>
      <c r="R174" s="21">
        <f>MAX(Q174-$B$9,0)</f>
        <v/>
      </c>
      <c r="S174" s="21">
        <f>MIN(Q174,$B$9)</f>
        <v/>
      </c>
      <c r="T174" s="21">
        <f>IF(Q174&gt;$B$10,0,IF(Q174&lt;=$B$9,T173*$J$5/Q174,T173*$I$5/($B$9*$B$15+(Q174-$B$9)*$B$16)))</f>
        <v/>
      </c>
      <c r="U174" s="21">
        <f>IF(Q174&gt;$B$10,0,IF(Q174&lt;=$B$9,U173*$J$6/Q174,U173*$I$6/($B$9*$B$15+(Q174-$B$9)*$B$16)))</f>
        <v/>
      </c>
      <c r="V174" s="21">
        <f>IF(Q174&gt;$B$10,0,IF(Q174&lt;=$B$9,V173*$J$7/Q174,V173*$I$7/($B$9*$B$15+(Q174-$B$9)*$B$16)))</f>
        <v/>
      </c>
      <c r="W174" s="21">
        <f>IF(Q174&gt;$B$10,0,IF(Q174&lt;=$B$9,W173*$J$8/Q174,W173*$I$8/($B$9*$B$15+(Q174-$B$9)*$B$16)))</f>
        <v/>
      </c>
      <c r="X174" s="21">
        <f>IF(Q174&gt;$B$10,0,IF(Q174&lt;=$B$9,X173*$J$9/Q174,X173*$I$9/($B$9*$B$15+(Q174-$B$9)*$B$16)))</f>
        <v/>
      </c>
      <c r="Y174" s="21">
        <f>IF(Q174&gt;$B$10,0,IF(Q174&lt;=$B$9,Y173*$J$10/Q174,Y173*$I$10/($B$9*$B$15+(Q174-$B$9)*$B$16)))</f>
        <v/>
      </c>
      <c r="Z174" s="21">
        <f>IF(Q174&gt;$B$10,0,IF(Q174&lt;=$B$9,Z173*$J$11/Q174,Z173*$I$11/($B$9*$B$15+(Q174-$B$9)*$B$16)))</f>
        <v/>
      </c>
      <c r="AA174" s="21">
        <f>IF(Q174&gt;$B$10,0,IF(Q174&lt;=$B$9,AA173*$J$12/Q174,AA173*$I$12/($B$9*$B$15+(Q174-$B$9)*$B$16)))</f>
        <v/>
      </c>
      <c r="AB174" s="21">
        <f>IF(Q174&gt;$B$10,0,IF(Q174&lt;=$B$9,AB173*$J$13/Q174,AB173*$I$13/($B$9*$B$15+(Q174-$B$9)*$B$16)))</f>
        <v/>
      </c>
      <c r="AC174" s="21">
        <f>IF(Q174&gt;$B$10,0,IF(Q174&lt;=$B$9,AC173*$J$14/Q174,AC173*$I$14/($B$9*$B$15+(Q174-$B$9)*$B$16)))</f>
        <v/>
      </c>
      <c r="AD174" s="21">
        <f>IF(Q174&gt;$B$10,0,IF(Q174&lt;=$B$9,AD173*$J$15/Q174,AD173*$I$15/($B$9*$B$15+(Q174-$B$9)*$B$16)))</f>
        <v/>
      </c>
      <c r="AE174" s="21">
        <f>IF(Q174&gt;$B$10,0,IF(Q174&lt;=$B$9,AE173*$J$16/Q174,AE173*$I$16/($B$9*$B$15+(Q174-$B$9)*$B$16)))</f>
        <v/>
      </c>
    </row>
    <row r="175" ht="15" customHeight="1" s="22">
      <c r="D175" s="33" t="n"/>
      <c r="E175" s="40" t="n"/>
      <c r="F175" s="35" t="n"/>
      <c r="G175" s="35" t="n"/>
      <c r="H175" s="35" t="n"/>
      <c r="Q175" s="21">
        <f>Q174+1</f>
        <v/>
      </c>
      <c r="R175" s="21">
        <f>MAX(Q175-$B$9,0)</f>
        <v/>
      </c>
      <c r="S175" s="21">
        <f>MIN(Q175,$B$9)</f>
        <v/>
      </c>
      <c r="T175" s="21">
        <f>IF(Q175&gt;$B$10,0,IF(Q175&lt;=$B$9,T174*$J$5/Q175,T174*$I$5/($B$9*$B$15+(Q175-$B$9)*$B$16)))</f>
        <v/>
      </c>
      <c r="U175" s="21">
        <f>IF(Q175&gt;$B$10,0,IF(Q175&lt;=$B$9,U174*$J$6/Q175,U174*$I$6/($B$9*$B$15+(Q175-$B$9)*$B$16)))</f>
        <v/>
      </c>
      <c r="V175" s="21">
        <f>IF(Q175&gt;$B$10,0,IF(Q175&lt;=$B$9,V174*$J$7/Q175,V174*$I$7/($B$9*$B$15+(Q175-$B$9)*$B$16)))</f>
        <v/>
      </c>
      <c r="W175" s="21">
        <f>IF(Q175&gt;$B$10,0,IF(Q175&lt;=$B$9,W174*$J$8/Q175,W174*$I$8/($B$9*$B$15+(Q175-$B$9)*$B$16)))</f>
        <v/>
      </c>
      <c r="X175" s="21">
        <f>IF(Q175&gt;$B$10,0,IF(Q175&lt;=$B$9,X174*$J$9/Q175,X174*$I$9/($B$9*$B$15+(Q175-$B$9)*$B$16)))</f>
        <v/>
      </c>
      <c r="Y175" s="21">
        <f>IF(Q175&gt;$B$10,0,IF(Q175&lt;=$B$9,Y174*$J$10/Q175,Y174*$I$10/($B$9*$B$15+(Q175-$B$9)*$B$16)))</f>
        <v/>
      </c>
      <c r="Z175" s="21">
        <f>IF(Q175&gt;$B$10,0,IF(Q175&lt;=$B$9,Z174*$J$11/Q175,Z174*$I$11/($B$9*$B$15+(Q175-$B$9)*$B$16)))</f>
        <v/>
      </c>
      <c r="AA175" s="21">
        <f>IF(Q175&gt;$B$10,0,IF(Q175&lt;=$B$9,AA174*$J$12/Q175,AA174*$I$12/($B$9*$B$15+(Q175-$B$9)*$B$16)))</f>
        <v/>
      </c>
      <c r="AB175" s="21">
        <f>IF(Q175&gt;$B$10,0,IF(Q175&lt;=$B$9,AB174*$J$13/Q175,AB174*$I$13/($B$9*$B$15+(Q175-$B$9)*$B$16)))</f>
        <v/>
      </c>
      <c r="AC175" s="21">
        <f>IF(Q175&gt;$B$10,0,IF(Q175&lt;=$B$9,AC174*$J$14/Q175,AC174*$I$14/($B$9*$B$15+(Q175-$B$9)*$B$16)))</f>
        <v/>
      </c>
      <c r="AD175" s="21">
        <f>IF(Q175&gt;$B$10,0,IF(Q175&lt;=$B$9,AD174*$J$15/Q175,AD174*$I$15/($B$9*$B$15+(Q175-$B$9)*$B$16)))</f>
        <v/>
      </c>
      <c r="AE175" s="21">
        <f>IF(Q175&gt;$B$10,0,IF(Q175&lt;=$B$9,AE174*$J$16/Q175,AE174*$I$16/($B$9*$B$15+(Q175-$B$9)*$B$16)))</f>
        <v/>
      </c>
    </row>
    <row r="176" ht="15" customHeight="1" s="22">
      <c r="D176" s="33" t="n"/>
      <c r="E176" s="40" t="n"/>
      <c r="F176" s="35" t="n"/>
      <c r="G176" s="35" t="n"/>
      <c r="H176" s="35" t="n"/>
      <c r="Q176" s="21">
        <f>Q175+1</f>
        <v/>
      </c>
      <c r="R176" s="21">
        <f>MAX(Q176-$B$9,0)</f>
        <v/>
      </c>
      <c r="S176" s="21">
        <f>MIN(Q176,$B$9)</f>
        <v/>
      </c>
      <c r="T176" s="21">
        <f>IF(Q176&gt;$B$10,0,IF(Q176&lt;=$B$9,T175*$J$5/Q176,T175*$I$5/($B$9*$B$15+(Q176-$B$9)*$B$16)))</f>
        <v/>
      </c>
      <c r="U176" s="21">
        <f>IF(Q176&gt;$B$10,0,IF(Q176&lt;=$B$9,U175*$J$6/Q176,U175*$I$6/($B$9*$B$15+(Q176-$B$9)*$B$16)))</f>
        <v/>
      </c>
      <c r="V176" s="21">
        <f>IF(Q176&gt;$B$10,0,IF(Q176&lt;=$B$9,V175*$J$7/Q176,V175*$I$7/($B$9*$B$15+(Q176-$B$9)*$B$16)))</f>
        <v/>
      </c>
      <c r="W176" s="21">
        <f>IF(Q176&gt;$B$10,0,IF(Q176&lt;=$B$9,W175*$J$8/Q176,W175*$I$8/($B$9*$B$15+(Q176-$B$9)*$B$16)))</f>
        <v/>
      </c>
      <c r="X176" s="21">
        <f>IF(Q176&gt;$B$10,0,IF(Q176&lt;=$B$9,X175*$J$9/Q176,X175*$I$9/($B$9*$B$15+(Q176-$B$9)*$B$16)))</f>
        <v/>
      </c>
      <c r="Y176" s="21">
        <f>IF(Q176&gt;$B$10,0,IF(Q176&lt;=$B$9,Y175*$J$10/Q176,Y175*$I$10/($B$9*$B$15+(Q176-$B$9)*$B$16)))</f>
        <v/>
      </c>
      <c r="Z176" s="21">
        <f>IF(Q176&gt;$B$10,0,IF(Q176&lt;=$B$9,Z175*$J$11/Q176,Z175*$I$11/($B$9*$B$15+(Q176-$B$9)*$B$16)))</f>
        <v/>
      </c>
      <c r="AA176" s="21">
        <f>IF(Q176&gt;$B$10,0,IF(Q176&lt;=$B$9,AA175*$J$12/Q176,AA175*$I$12/($B$9*$B$15+(Q176-$B$9)*$B$16)))</f>
        <v/>
      </c>
      <c r="AB176" s="21">
        <f>IF(Q176&gt;$B$10,0,IF(Q176&lt;=$B$9,AB175*$J$13/Q176,AB175*$I$13/($B$9*$B$15+(Q176-$B$9)*$B$16)))</f>
        <v/>
      </c>
      <c r="AC176" s="21">
        <f>IF(Q176&gt;$B$10,0,IF(Q176&lt;=$B$9,AC175*$J$14/Q176,AC175*$I$14/($B$9*$B$15+(Q176-$B$9)*$B$16)))</f>
        <v/>
      </c>
      <c r="AD176" s="21">
        <f>IF(Q176&gt;$B$10,0,IF(Q176&lt;=$B$9,AD175*$J$15/Q176,AD175*$I$15/($B$9*$B$15+(Q176-$B$9)*$B$16)))</f>
        <v/>
      </c>
      <c r="AE176" s="21">
        <f>IF(Q176&gt;$B$10,0,IF(Q176&lt;=$B$9,AE175*$J$16/Q176,AE175*$I$16/($B$9*$B$15+(Q176-$B$9)*$B$16)))</f>
        <v/>
      </c>
    </row>
    <row r="177" ht="15" customHeight="1" s="22">
      <c r="D177" s="33" t="n"/>
      <c r="E177" s="40" t="n"/>
      <c r="F177" s="35" t="n"/>
      <c r="G177" s="35" t="n"/>
      <c r="H177" s="35" t="n"/>
      <c r="Q177" s="21">
        <f>Q176+1</f>
        <v/>
      </c>
      <c r="R177" s="21">
        <f>MAX(Q177-$B$9,0)</f>
        <v/>
      </c>
      <c r="S177" s="21">
        <f>MIN(Q177,$B$9)</f>
        <v/>
      </c>
      <c r="T177" s="21">
        <f>IF(Q177&gt;$B$10,0,IF(Q177&lt;=$B$9,T176*$J$5/Q177,T176*$I$5/($B$9*$B$15+(Q177-$B$9)*$B$16)))</f>
        <v/>
      </c>
      <c r="U177" s="21">
        <f>IF(Q177&gt;$B$10,0,IF(Q177&lt;=$B$9,U176*$J$6/Q177,U176*$I$6/($B$9*$B$15+(Q177-$B$9)*$B$16)))</f>
        <v/>
      </c>
      <c r="V177" s="21">
        <f>IF(Q177&gt;$B$10,0,IF(Q177&lt;=$B$9,V176*$J$7/Q177,V176*$I$7/($B$9*$B$15+(Q177-$B$9)*$B$16)))</f>
        <v/>
      </c>
      <c r="W177" s="21">
        <f>IF(Q177&gt;$B$10,0,IF(Q177&lt;=$B$9,W176*$J$8/Q177,W176*$I$8/($B$9*$B$15+(Q177-$B$9)*$B$16)))</f>
        <v/>
      </c>
      <c r="X177" s="21">
        <f>IF(Q177&gt;$B$10,0,IF(Q177&lt;=$B$9,X176*$J$9/Q177,X176*$I$9/($B$9*$B$15+(Q177-$B$9)*$B$16)))</f>
        <v/>
      </c>
      <c r="Y177" s="21">
        <f>IF(Q177&gt;$B$10,0,IF(Q177&lt;=$B$9,Y176*$J$10/Q177,Y176*$I$10/($B$9*$B$15+(Q177-$B$9)*$B$16)))</f>
        <v/>
      </c>
      <c r="Z177" s="21">
        <f>IF(Q177&gt;$B$10,0,IF(Q177&lt;=$B$9,Z176*$J$11/Q177,Z176*$I$11/($B$9*$B$15+(Q177-$B$9)*$B$16)))</f>
        <v/>
      </c>
      <c r="AA177" s="21">
        <f>IF(Q177&gt;$B$10,0,IF(Q177&lt;=$B$9,AA176*$J$12/Q177,AA176*$I$12/($B$9*$B$15+(Q177-$B$9)*$B$16)))</f>
        <v/>
      </c>
      <c r="AB177" s="21">
        <f>IF(Q177&gt;$B$10,0,IF(Q177&lt;=$B$9,AB176*$J$13/Q177,AB176*$I$13/($B$9*$B$15+(Q177-$B$9)*$B$16)))</f>
        <v/>
      </c>
      <c r="AC177" s="21">
        <f>IF(Q177&gt;$B$10,0,IF(Q177&lt;=$B$9,AC176*$J$14/Q177,AC176*$I$14/($B$9*$B$15+(Q177-$B$9)*$B$16)))</f>
        <v/>
      </c>
      <c r="AD177" s="21">
        <f>IF(Q177&gt;$B$10,0,IF(Q177&lt;=$B$9,AD176*$J$15/Q177,AD176*$I$15/($B$9*$B$15+(Q177-$B$9)*$B$16)))</f>
        <v/>
      </c>
      <c r="AE177" s="21">
        <f>IF(Q177&gt;$B$10,0,IF(Q177&lt;=$B$9,AE176*$J$16/Q177,AE176*$I$16/($B$9*$B$15+(Q177-$B$9)*$B$16)))</f>
        <v/>
      </c>
    </row>
    <row r="178" ht="15" customHeight="1" s="22">
      <c r="D178" s="33" t="n"/>
      <c r="E178" s="40" t="n"/>
      <c r="F178" s="35" t="n"/>
      <c r="G178" s="35" t="n"/>
      <c r="H178" s="35" t="n"/>
      <c r="Q178" s="21">
        <f>Q177+1</f>
        <v/>
      </c>
      <c r="R178" s="21">
        <f>MAX(Q178-$B$9,0)</f>
        <v/>
      </c>
      <c r="S178" s="21">
        <f>MIN(Q178,$B$9)</f>
        <v/>
      </c>
      <c r="T178" s="21">
        <f>IF(Q178&gt;$B$10,0,IF(Q178&lt;=$B$9,T177*$J$5/Q178,T177*$I$5/($B$9*$B$15+(Q178-$B$9)*$B$16)))</f>
        <v/>
      </c>
      <c r="U178" s="21">
        <f>IF(Q178&gt;$B$10,0,IF(Q178&lt;=$B$9,U177*$J$6/Q178,U177*$I$6/($B$9*$B$15+(Q178-$B$9)*$B$16)))</f>
        <v/>
      </c>
      <c r="V178" s="21">
        <f>IF(Q178&gt;$B$10,0,IF(Q178&lt;=$B$9,V177*$J$7/Q178,V177*$I$7/($B$9*$B$15+(Q178-$B$9)*$B$16)))</f>
        <v/>
      </c>
      <c r="W178" s="21">
        <f>IF(Q178&gt;$B$10,0,IF(Q178&lt;=$B$9,W177*$J$8/Q178,W177*$I$8/($B$9*$B$15+(Q178-$B$9)*$B$16)))</f>
        <v/>
      </c>
      <c r="X178" s="21">
        <f>IF(Q178&gt;$B$10,0,IF(Q178&lt;=$B$9,X177*$J$9/Q178,X177*$I$9/($B$9*$B$15+(Q178-$B$9)*$B$16)))</f>
        <v/>
      </c>
      <c r="Y178" s="21">
        <f>IF(Q178&gt;$B$10,0,IF(Q178&lt;=$B$9,Y177*$J$10/Q178,Y177*$I$10/($B$9*$B$15+(Q178-$B$9)*$B$16)))</f>
        <v/>
      </c>
      <c r="Z178" s="21">
        <f>IF(Q178&gt;$B$10,0,IF(Q178&lt;=$B$9,Z177*$J$11/Q178,Z177*$I$11/($B$9*$B$15+(Q178-$B$9)*$B$16)))</f>
        <v/>
      </c>
      <c r="AA178" s="21">
        <f>IF(Q178&gt;$B$10,0,IF(Q178&lt;=$B$9,AA177*$J$12/Q178,AA177*$I$12/($B$9*$B$15+(Q178-$B$9)*$B$16)))</f>
        <v/>
      </c>
      <c r="AB178" s="21">
        <f>IF(Q178&gt;$B$10,0,IF(Q178&lt;=$B$9,AB177*$J$13/Q178,AB177*$I$13/($B$9*$B$15+(Q178-$B$9)*$B$16)))</f>
        <v/>
      </c>
      <c r="AC178" s="21">
        <f>IF(Q178&gt;$B$10,0,IF(Q178&lt;=$B$9,AC177*$J$14/Q178,AC177*$I$14/($B$9*$B$15+(Q178-$B$9)*$B$16)))</f>
        <v/>
      </c>
      <c r="AD178" s="21">
        <f>IF(Q178&gt;$B$10,0,IF(Q178&lt;=$B$9,AD177*$J$15/Q178,AD177*$I$15/($B$9*$B$15+(Q178-$B$9)*$B$16)))</f>
        <v/>
      </c>
      <c r="AE178" s="21">
        <f>IF(Q178&gt;$B$10,0,IF(Q178&lt;=$B$9,AE177*$J$16/Q178,AE177*$I$16/($B$9*$B$15+(Q178-$B$9)*$B$16)))</f>
        <v/>
      </c>
    </row>
    <row r="179" ht="15" customHeight="1" s="22">
      <c r="D179" s="33" t="n"/>
      <c r="E179" s="40" t="n"/>
      <c r="F179" s="35" t="n"/>
      <c r="G179" s="35" t="n"/>
      <c r="H179" s="35" t="n"/>
      <c r="Q179" s="21">
        <f>Q178+1</f>
        <v/>
      </c>
      <c r="R179" s="21">
        <f>MAX(Q179-$B$9,0)</f>
        <v/>
      </c>
      <c r="S179" s="21">
        <f>MIN(Q179,$B$9)</f>
        <v/>
      </c>
      <c r="T179" s="21">
        <f>IF(Q179&gt;$B$10,0,IF(Q179&lt;=$B$9,T178*$J$5/Q179,T178*$I$5/($B$9*$B$15+(Q179-$B$9)*$B$16)))</f>
        <v/>
      </c>
      <c r="U179" s="21">
        <f>IF(Q179&gt;$B$10,0,IF(Q179&lt;=$B$9,U178*$J$6/Q179,U178*$I$6/($B$9*$B$15+(Q179-$B$9)*$B$16)))</f>
        <v/>
      </c>
      <c r="V179" s="21">
        <f>IF(Q179&gt;$B$10,0,IF(Q179&lt;=$B$9,V178*$J$7/Q179,V178*$I$7/($B$9*$B$15+(Q179-$B$9)*$B$16)))</f>
        <v/>
      </c>
      <c r="W179" s="21">
        <f>IF(Q179&gt;$B$10,0,IF(Q179&lt;=$B$9,W178*$J$8/Q179,W178*$I$8/($B$9*$B$15+(Q179-$B$9)*$B$16)))</f>
        <v/>
      </c>
      <c r="X179" s="21">
        <f>IF(Q179&gt;$B$10,0,IF(Q179&lt;=$B$9,X178*$J$9/Q179,X178*$I$9/($B$9*$B$15+(Q179-$B$9)*$B$16)))</f>
        <v/>
      </c>
      <c r="Y179" s="21">
        <f>IF(Q179&gt;$B$10,0,IF(Q179&lt;=$B$9,Y178*$J$10/Q179,Y178*$I$10/($B$9*$B$15+(Q179-$B$9)*$B$16)))</f>
        <v/>
      </c>
      <c r="Z179" s="21">
        <f>IF(Q179&gt;$B$10,0,IF(Q179&lt;=$B$9,Z178*$J$11/Q179,Z178*$I$11/($B$9*$B$15+(Q179-$B$9)*$B$16)))</f>
        <v/>
      </c>
      <c r="AA179" s="21">
        <f>IF(Q179&gt;$B$10,0,IF(Q179&lt;=$B$9,AA178*$J$12/Q179,AA178*$I$12/($B$9*$B$15+(Q179-$B$9)*$B$16)))</f>
        <v/>
      </c>
      <c r="AB179" s="21">
        <f>IF(Q179&gt;$B$10,0,IF(Q179&lt;=$B$9,AB178*$J$13/Q179,AB178*$I$13/($B$9*$B$15+(Q179-$B$9)*$B$16)))</f>
        <v/>
      </c>
      <c r="AC179" s="21">
        <f>IF(Q179&gt;$B$10,0,IF(Q179&lt;=$B$9,AC178*$J$14/Q179,AC178*$I$14/($B$9*$B$15+(Q179-$B$9)*$B$16)))</f>
        <v/>
      </c>
      <c r="AD179" s="21">
        <f>IF(Q179&gt;$B$10,0,IF(Q179&lt;=$B$9,AD178*$J$15/Q179,AD178*$I$15/($B$9*$B$15+(Q179-$B$9)*$B$16)))</f>
        <v/>
      </c>
      <c r="AE179" s="21">
        <f>IF(Q179&gt;$B$10,0,IF(Q179&lt;=$B$9,AE178*$J$16/Q179,AE178*$I$16/($B$9*$B$15+(Q179-$B$9)*$B$16)))</f>
        <v/>
      </c>
    </row>
    <row r="180" ht="15" customHeight="1" s="22">
      <c r="D180" s="33" t="n"/>
      <c r="E180" s="40" t="n"/>
      <c r="F180" s="35" t="n"/>
      <c r="G180" s="35" t="n"/>
      <c r="H180" s="35" t="n"/>
      <c r="Q180" s="21">
        <f>Q179+1</f>
        <v/>
      </c>
      <c r="R180" s="21">
        <f>MAX(Q180-$B$9,0)</f>
        <v/>
      </c>
      <c r="S180" s="21">
        <f>MIN(Q180,$B$9)</f>
        <v/>
      </c>
      <c r="T180" s="21">
        <f>IF(Q180&gt;$B$10,0,IF(Q180&lt;=$B$9,T179*$J$5/Q180,T179*$I$5/($B$9*$B$15+(Q180-$B$9)*$B$16)))</f>
        <v/>
      </c>
      <c r="U180" s="21">
        <f>IF(Q180&gt;$B$10,0,IF(Q180&lt;=$B$9,U179*$J$6/Q180,U179*$I$6/($B$9*$B$15+(Q180-$B$9)*$B$16)))</f>
        <v/>
      </c>
      <c r="V180" s="21">
        <f>IF(Q180&gt;$B$10,0,IF(Q180&lt;=$B$9,V179*$J$7/Q180,V179*$I$7/($B$9*$B$15+(Q180-$B$9)*$B$16)))</f>
        <v/>
      </c>
      <c r="W180" s="21">
        <f>IF(Q180&gt;$B$10,0,IF(Q180&lt;=$B$9,W179*$J$8/Q180,W179*$I$8/($B$9*$B$15+(Q180-$B$9)*$B$16)))</f>
        <v/>
      </c>
      <c r="X180" s="21">
        <f>IF(Q180&gt;$B$10,0,IF(Q180&lt;=$B$9,X179*$J$9/Q180,X179*$I$9/($B$9*$B$15+(Q180-$B$9)*$B$16)))</f>
        <v/>
      </c>
      <c r="Y180" s="21">
        <f>IF(Q180&gt;$B$10,0,IF(Q180&lt;=$B$9,Y179*$J$10/Q180,Y179*$I$10/($B$9*$B$15+(Q180-$B$9)*$B$16)))</f>
        <v/>
      </c>
      <c r="Z180" s="21">
        <f>IF(Q180&gt;$B$10,0,IF(Q180&lt;=$B$9,Z179*$J$11/Q180,Z179*$I$11/($B$9*$B$15+(Q180-$B$9)*$B$16)))</f>
        <v/>
      </c>
      <c r="AA180" s="21">
        <f>IF(Q180&gt;$B$10,0,IF(Q180&lt;=$B$9,AA179*$J$12/Q180,AA179*$I$12/($B$9*$B$15+(Q180-$B$9)*$B$16)))</f>
        <v/>
      </c>
      <c r="AB180" s="21">
        <f>IF(Q180&gt;$B$10,0,IF(Q180&lt;=$B$9,AB179*$J$13/Q180,AB179*$I$13/($B$9*$B$15+(Q180-$B$9)*$B$16)))</f>
        <v/>
      </c>
      <c r="AC180" s="21">
        <f>IF(Q180&gt;$B$10,0,IF(Q180&lt;=$B$9,AC179*$J$14/Q180,AC179*$I$14/($B$9*$B$15+(Q180-$B$9)*$B$16)))</f>
        <v/>
      </c>
      <c r="AD180" s="21">
        <f>IF(Q180&gt;$B$10,0,IF(Q180&lt;=$B$9,AD179*$J$15/Q180,AD179*$I$15/($B$9*$B$15+(Q180-$B$9)*$B$16)))</f>
        <v/>
      </c>
      <c r="AE180" s="21">
        <f>IF(Q180&gt;$B$10,0,IF(Q180&lt;=$B$9,AE179*$J$16/Q180,AE179*$I$16/($B$9*$B$15+(Q180-$B$9)*$B$16)))</f>
        <v/>
      </c>
    </row>
    <row r="181" ht="15" customHeight="1" s="22">
      <c r="D181" s="33" t="n"/>
      <c r="E181" s="40" t="n"/>
      <c r="F181" s="35" t="n"/>
      <c r="G181" s="35" t="n"/>
      <c r="H181" s="35" t="n"/>
      <c r="Q181" s="21">
        <f>Q180+1</f>
        <v/>
      </c>
      <c r="R181" s="21">
        <f>MAX(Q181-$B$9,0)</f>
        <v/>
      </c>
      <c r="S181" s="21">
        <f>MIN(Q181,$B$9)</f>
        <v/>
      </c>
      <c r="T181" s="21">
        <f>IF(Q181&gt;$B$10,0,IF(Q181&lt;=$B$9,T180*$J$5/Q181,T180*$I$5/($B$9*$B$15+(Q181-$B$9)*$B$16)))</f>
        <v/>
      </c>
      <c r="U181" s="21">
        <f>IF(Q181&gt;$B$10,0,IF(Q181&lt;=$B$9,U180*$J$6/Q181,U180*$I$6/($B$9*$B$15+(Q181-$B$9)*$B$16)))</f>
        <v/>
      </c>
      <c r="V181" s="21">
        <f>IF(Q181&gt;$B$10,0,IF(Q181&lt;=$B$9,V180*$J$7/Q181,V180*$I$7/($B$9*$B$15+(Q181-$B$9)*$B$16)))</f>
        <v/>
      </c>
      <c r="W181" s="21">
        <f>IF(Q181&gt;$B$10,0,IF(Q181&lt;=$B$9,W180*$J$8/Q181,W180*$I$8/($B$9*$B$15+(Q181-$B$9)*$B$16)))</f>
        <v/>
      </c>
      <c r="X181" s="21">
        <f>IF(Q181&gt;$B$10,0,IF(Q181&lt;=$B$9,X180*$J$9/Q181,X180*$I$9/($B$9*$B$15+(Q181-$B$9)*$B$16)))</f>
        <v/>
      </c>
      <c r="Y181" s="21">
        <f>IF(Q181&gt;$B$10,0,IF(Q181&lt;=$B$9,Y180*$J$10/Q181,Y180*$I$10/($B$9*$B$15+(Q181-$B$9)*$B$16)))</f>
        <v/>
      </c>
      <c r="Z181" s="21">
        <f>IF(Q181&gt;$B$10,0,IF(Q181&lt;=$B$9,Z180*$J$11/Q181,Z180*$I$11/($B$9*$B$15+(Q181-$B$9)*$B$16)))</f>
        <v/>
      </c>
      <c r="AA181" s="21">
        <f>IF(Q181&gt;$B$10,0,IF(Q181&lt;=$B$9,AA180*$J$12/Q181,AA180*$I$12/($B$9*$B$15+(Q181-$B$9)*$B$16)))</f>
        <v/>
      </c>
      <c r="AB181" s="21">
        <f>IF(Q181&gt;$B$10,0,IF(Q181&lt;=$B$9,AB180*$J$13/Q181,AB180*$I$13/($B$9*$B$15+(Q181-$B$9)*$B$16)))</f>
        <v/>
      </c>
      <c r="AC181" s="21">
        <f>IF(Q181&gt;$B$10,0,IF(Q181&lt;=$B$9,AC180*$J$14/Q181,AC180*$I$14/($B$9*$B$15+(Q181-$B$9)*$B$16)))</f>
        <v/>
      </c>
      <c r="AD181" s="21">
        <f>IF(Q181&gt;$B$10,0,IF(Q181&lt;=$B$9,AD180*$J$15/Q181,AD180*$I$15/($B$9*$B$15+(Q181-$B$9)*$B$16)))</f>
        <v/>
      </c>
      <c r="AE181" s="21">
        <f>IF(Q181&gt;$B$10,0,IF(Q181&lt;=$B$9,AE180*$J$16/Q181,AE180*$I$16/($B$9*$B$15+(Q181-$B$9)*$B$16)))</f>
        <v/>
      </c>
    </row>
    <row r="182" ht="15" customHeight="1" s="22">
      <c r="D182" s="33" t="n"/>
      <c r="E182" s="40" t="n"/>
      <c r="F182" s="35" t="n"/>
      <c r="G182" s="35" t="n"/>
      <c r="H182" s="35" t="n"/>
      <c r="Q182" s="21">
        <f>Q181+1</f>
        <v/>
      </c>
      <c r="R182" s="21">
        <f>MAX(Q182-$B$9,0)</f>
        <v/>
      </c>
      <c r="S182" s="21">
        <f>MIN(Q182,$B$9)</f>
        <v/>
      </c>
      <c r="T182" s="21">
        <f>IF(Q182&gt;$B$10,0,IF(Q182&lt;=$B$9,T181*$J$5/Q182,T181*$I$5/($B$9*$B$15+(Q182-$B$9)*$B$16)))</f>
        <v/>
      </c>
      <c r="U182" s="21">
        <f>IF(Q182&gt;$B$10,0,IF(Q182&lt;=$B$9,U181*$J$6/Q182,U181*$I$6/($B$9*$B$15+(Q182-$B$9)*$B$16)))</f>
        <v/>
      </c>
      <c r="V182" s="21">
        <f>IF(Q182&gt;$B$10,0,IF(Q182&lt;=$B$9,V181*$J$7/Q182,V181*$I$7/($B$9*$B$15+(Q182-$B$9)*$B$16)))</f>
        <v/>
      </c>
      <c r="W182" s="21">
        <f>IF(Q182&gt;$B$10,0,IF(Q182&lt;=$B$9,W181*$J$8/Q182,W181*$I$8/($B$9*$B$15+(Q182-$B$9)*$B$16)))</f>
        <v/>
      </c>
      <c r="X182" s="21">
        <f>IF(Q182&gt;$B$10,0,IF(Q182&lt;=$B$9,X181*$J$9/Q182,X181*$I$9/($B$9*$B$15+(Q182-$B$9)*$B$16)))</f>
        <v/>
      </c>
      <c r="Y182" s="21">
        <f>IF(Q182&gt;$B$10,0,IF(Q182&lt;=$B$9,Y181*$J$10/Q182,Y181*$I$10/($B$9*$B$15+(Q182-$B$9)*$B$16)))</f>
        <v/>
      </c>
      <c r="Z182" s="21">
        <f>IF(Q182&gt;$B$10,0,IF(Q182&lt;=$B$9,Z181*$J$11/Q182,Z181*$I$11/($B$9*$B$15+(Q182-$B$9)*$B$16)))</f>
        <v/>
      </c>
      <c r="AA182" s="21">
        <f>IF(Q182&gt;$B$10,0,IF(Q182&lt;=$B$9,AA181*$J$12/Q182,AA181*$I$12/($B$9*$B$15+(Q182-$B$9)*$B$16)))</f>
        <v/>
      </c>
      <c r="AB182" s="21">
        <f>IF(Q182&gt;$B$10,0,IF(Q182&lt;=$B$9,AB181*$J$13/Q182,AB181*$I$13/($B$9*$B$15+(Q182-$B$9)*$B$16)))</f>
        <v/>
      </c>
      <c r="AC182" s="21">
        <f>IF(Q182&gt;$B$10,0,IF(Q182&lt;=$B$9,AC181*$J$14/Q182,AC181*$I$14/($B$9*$B$15+(Q182-$B$9)*$B$16)))</f>
        <v/>
      </c>
      <c r="AD182" s="21">
        <f>IF(Q182&gt;$B$10,0,IF(Q182&lt;=$B$9,AD181*$J$15/Q182,AD181*$I$15/($B$9*$B$15+(Q182-$B$9)*$B$16)))</f>
        <v/>
      </c>
      <c r="AE182" s="21">
        <f>IF(Q182&gt;$B$10,0,IF(Q182&lt;=$B$9,AE181*$J$16/Q182,AE181*$I$16/($B$9*$B$15+(Q182-$B$9)*$B$16)))</f>
        <v/>
      </c>
    </row>
    <row r="183" ht="15" customHeight="1" s="22">
      <c r="D183" s="33" t="n"/>
      <c r="E183" s="40" t="n"/>
      <c r="F183" s="35" t="n"/>
      <c r="G183" s="35" t="n"/>
      <c r="H183" s="35" t="n"/>
      <c r="Q183" s="21">
        <f>Q182+1</f>
        <v/>
      </c>
      <c r="R183" s="21">
        <f>MAX(Q183-$B$9,0)</f>
        <v/>
      </c>
      <c r="S183" s="21">
        <f>MIN(Q183,$B$9)</f>
        <v/>
      </c>
      <c r="T183" s="21">
        <f>IF(Q183&gt;$B$10,0,IF(Q183&lt;=$B$9,T182*$J$5/Q183,T182*$I$5/($B$9*$B$15+(Q183-$B$9)*$B$16)))</f>
        <v/>
      </c>
      <c r="U183" s="21">
        <f>IF(Q183&gt;$B$10,0,IF(Q183&lt;=$B$9,U182*$J$6/Q183,U182*$I$6/($B$9*$B$15+(Q183-$B$9)*$B$16)))</f>
        <v/>
      </c>
      <c r="V183" s="21">
        <f>IF(Q183&gt;$B$10,0,IF(Q183&lt;=$B$9,V182*$J$7/Q183,V182*$I$7/($B$9*$B$15+(Q183-$B$9)*$B$16)))</f>
        <v/>
      </c>
      <c r="W183" s="21">
        <f>IF(Q183&gt;$B$10,0,IF(Q183&lt;=$B$9,W182*$J$8/Q183,W182*$I$8/($B$9*$B$15+(Q183-$B$9)*$B$16)))</f>
        <v/>
      </c>
      <c r="X183" s="21">
        <f>IF(Q183&gt;$B$10,0,IF(Q183&lt;=$B$9,X182*$J$9/Q183,X182*$I$9/($B$9*$B$15+(Q183-$B$9)*$B$16)))</f>
        <v/>
      </c>
      <c r="Y183" s="21">
        <f>IF(Q183&gt;$B$10,0,IF(Q183&lt;=$B$9,Y182*$J$10/Q183,Y182*$I$10/($B$9*$B$15+(Q183-$B$9)*$B$16)))</f>
        <v/>
      </c>
      <c r="Z183" s="21">
        <f>IF(Q183&gt;$B$10,0,IF(Q183&lt;=$B$9,Z182*$J$11/Q183,Z182*$I$11/($B$9*$B$15+(Q183-$B$9)*$B$16)))</f>
        <v/>
      </c>
      <c r="AA183" s="21">
        <f>IF(Q183&gt;$B$10,0,IF(Q183&lt;=$B$9,AA182*$J$12/Q183,AA182*$I$12/($B$9*$B$15+(Q183-$B$9)*$B$16)))</f>
        <v/>
      </c>
      <c r="AB183" s="21">
        <f>IF(Q183&gt;$B$10,0,IF(Q183&lt;=$B$9,AB182*$J$13/Q183,AB182*$I$13/($B$9*$B$15+(Q183-$B$9)*$B$16)))</f>
        <v/>
      </c>
      <c r="AC183" s="21">
        <f>IF(Q183&gt;$B$10,0,IF(Q183&lt;=$B$9,AC182*$J$14/Q183,AC182*$I$14/($B$9*$B$15+(Q183-$B$9)*$B$16)))</f>
        <v/>
      </c>
      <c r="AD183" s="21">
        <f>IF(Q183&gt;$B$10,0,IF(Q183&lt;=$B$9,AD182*$J$15/Q183,AD182*$I$15/($B$9*$B$15+(Q183-$B$9)*$B$16)))</f>
        <v/>
      </c>
      <c r="AE183" s="21">
        <f>IF(Q183&gt;$B$10,0,IF(Q183&lt;=$B$9,AE182*$J$16/Q183,AE182*$I$16/($B$9*$B$15+(Q183-$B$9)*$B$16)))</f>
        <v/>
      </c>
    </row>
    <row r="184" ht="15" customHeight="1" s="22">
      <c r="D184" s="33" t="n"/>
      <c r="E184" s="40" t="n"/>
      <c r="F184" s="35" t="n"/>
      <c r="G184" s="35" t="n"/>
      <c r="H184" s="35" t="n"/>
      <c r="Q184" s="21">
        <f>Q183+1</f>
        <v/>
      </c>
      <c r="R184" s="21">
        <f>MAX(Q184-$B$9,0)</f>
        <v/>
      </c>
      <c r="S184" s="21">
        <f>MIN(Q184,$B$9)</f>
        <v/>
      </c>
      <c r="T184" s="21">
        <f>IF(Q184&gt;$B$10,0,IF(Q184&lt;=$B$9,T183*$J$5/Q184,T183*$I$5/($B$9*$B$15+(Q184-$B$9)*$B$16)))</f>
        <v/>
      </c>
      <c r="U184" s="21">
        <f>IF(Q184&gt;$B$10,0,IF(Q184&lt;=$B$9,U183*$J$6/Q184,U183*$I$6/($B$9*$B$15+(Q184-$B$9)*$B$16)))</f>
        <v/>
      </c>
      <c r="V184" s="21">
        <f>IF(Q184&gt;$B$10,0,IF(Q184&lt;=$B$9,V183*$J$7/Q184,V183*$I$7/($B$9*$B$15+(Q184-$B$9)*$B$16)))</f>
        <v/>
      </c>
      <c r="W184" s="21">
        <f>IF(Q184&gt;$B$10,0,IF(Q184&lt;=$B$9,W183*$J$8/Q184,W183*$I$8/($B$9*$B$15+(Q184-$B$9)*$B$16)))</f>
        <v/>
      </c>
      <c r="X184" s="21">
        <f>IF(Q184&gt;$B$10,0,IF(Q184&lt;=$B$9,X183*$J$9/Q184,X183*$I$9/($B$9*$B$15+(Q184-$B$9)*$B$16)))</f>
        <v/>
      </c>
      <c r="Y184" s="21">
        <f>IF(Q184&gt;$B$10,0,IF(Q184&lt;=$B$9,Y183*$J$10/Q184,Y183*$I$10/($B$9*$B$15+(Q184-$B$9)*$B$16)))</f>
        <v/>
      </c>
      <c r="Z184" s="21">
        <f>IF(Q184&gt;$B$10,0,IF(Q184&lt;=$B$9,Z183*$J$11/Q184,Z183*$I$11/($B$9*$B$15+(Q184-$B$9)*$B$16)))</f>
        <v/>
      </c>
      <c r="AA184" s="21">
        <f>IF(Q184&gt;$B$10,0,IF(Q184&lt;=$B$9,AA183*$J$12/Q184,AA183*$I$12/($B$9*$B$15+(Q184-$B$9)*$B$16)))</f>
        <v/>
      </c>
      <c r="AB184" s="21">
        <f>IF(Q184&gt;$B$10,0,IF(Q184&lt;=$B$9,AB183*$J$13/Q184,AB183*$I$13/($B$9*$B$15+(Q184-$B$9)*$B$16)))</f>
        <v/>
      </c>
      <c r="AC184" s="21">
        <f>IF(Q184&gt;$B$10,0,IF(Q184&lt;=$B$9,AC183*$J$14/Q184,AC183*$I$14/($B$9*$B$15+(Q184-$B$9)*$B$16)))</f>
        <v/>
      </c>
      <c r="AD184" s="21">
        <f>IF(Q184&gt;$B$10,0,IF(Q184&lt;=$B$9,AD183*$J$15/Q184,AD183*$I$15/($B$9*$B$15+(Q184-$B$9)*$B$16)))</f>
        <v/>
      </c>
      <c r="AE184" s="21">
        <f>IF(Q184&gt;$B$10,0,IF(Q184&lt;=$B$9,AE183*$J$16/Q184,AE183*$I$16/($B$9*$B$15+(Q184-$B$9)*$B$16)))</f>
        <v/>
      </c>
    </row>
    <row r="185" ht="15" customHeight="1" s="22">
      <c r="D185" s="33" t="n"/>
      <c r="E185" s="40" t="n"/>
      <c r="F185" s="35" t="n"/>
      <c r="G185" s="35" t="n"/>
      <c r="H185" s="35" t="n"/>
      <c r="Q185" s="21">
        <f>Q184+1</f>
        <v/>
      </c>
      <c r="R185" s="21">
        <f>MAX(Q185-$B$9,0)</f>
        <v/>
      </c>
      <c r="S185" s="21">
        <f>MIN(Q185,$B$9)</f>
        <v/>
      </c>
      <c r="T185" s="21">
        <f>IF(Q185&gt;$B$10,0,IF(Q185&lt;=$B$9,T184*$J$5/Q185,T184*$I$5/($B$9*$B$15+(Q185-$B$9)*$B$16)))</f>
        <v/>
      </c>
      <c r="U185" s="21">
        <f>IF(Q185&gt;$B$10,0,IF(Q185&lt;=$B$9,U184*$J$6/Q185,U184*$I$6/($B$9*$B$15+(Q185-$B$9)*$B$16)))</f>
        <v/>
      </c>
      <c r="V185" s="21">
        <f>IF(Q185&gt;$B$10,0,IF(Q185&lt;=$B$9,V184*$J$7/Q185,V184*$I$7/($B$9*$B$15+(Q185-$B$9)*$B$16)))</f>
        <v/>
      </c>
      <c r="W185" s="21">
        <f>IF(Q185&gt;$B$10,0,IF(Q185&lt;=$B$9,W184*$J$8/Q185,W184*$I$8/($B$9*$B$15+(Q185-$B$9)*$B$16)))</f>
        <v/>
      </c>
      <c r="X185" s="21">
        <f>IF(Q185&gt;$B$10,0,IF(Q185&lt;=$B$9,X184*$J$9/Q185,X184*$I$9/($B$9*$B$15+(Q185-$B$9)*$B$16)))</f>
        <v/>
      </c>
      <c r="Y185" s="21">
        <f>IF(Q185&gt;$B$10,0,IF(Q185&lt;=$B$9,Y184*$J$10/Q185,Y184*$I$10/($B$9*$B$15+(Q185-$B$9)*$B$16)))</f>
        <v/>
      </c>
      <c r="Z185" s="21">
        <f>IF(Q185&gt;$B$10,0,IF(Q185&lt;=$B$9,Z184*$J$11/Q185,Z184*$I$11/($B$9*$B$15+(Q185-$B$9)*$B$16)))</f>
        <v/>
      </c>
      <c r="AA185" s="21">
        <f>IF(Q185&gt;$B$10,0,IF(Q185&lt;=$B$9,AA184*$J$12/Q185,AA184*$I$12/($B$9*$B$15+(Q185-$B$9)*$B$16)))</f>
        <v/>
      </c>
      <c r="AB185" s="21">
        <f>IF(Q185&gt;$B$10,0,IF(Q185&lt;=$B$9,AB184*$J$13/Q185,AB184*$I$13/($B$9*$B$15+(Q185-$B$9)*$B$16)))</f>
        <v/>
      </c>
      <c r="AC185" s="21">
        <f>IF(Q185&gt;$B$10,0,IF(Q185&lt;=$B$9,AC184*$J$14/Q185,AC184*$I$14/($B$9*$B$15+(Q185-$B$9)*$B$16)))</f>
        <v/>
      </c>
      <c r="AD185" s="21">
        <f>IF(Q185&gt;$B$10,0,IF(Q185&lt;=$B$9,AD184*$J$15/Q185,AD184*$I$15/($B$9*$B$15+(Q185-$B$9)*$B$16)))</f>
        <v/>
      </c>
      <c r="AE185" s="21">
        <f>IF(Q185&gt;$B$10,0,IF(Q185&lt;=$B$9,AE184*$J$16/Q185,AE184*$I$16/($B$9*$B$15+(Q185-$B$9)*$B$16)))</f>
        <v/>
      </c>
    </row>
    <row r="186" ht="15" customHeight="1" s="22">
      <c r="D186" s="33" t="n"/>
      <c r="E186" s="40" t="n"/>
      <c r="F186" s="35" t="n"/>
      <c r="G186" s="35" t="n"/>
      <c r="H186" s="35" t="n"/>
      <c r="Q186" s="21">
        <f>Q185+1</f>
        <v/>
      </c>
      <c r="R186" s="21">
        <f>MAX(Q186-$B$9,0)</f>
        <v/>
      </c>
      <c r="S186" s="21">
        <f>MIN(Q186,$B$9)</f>
        <v/>
      </c>
      <c r="T186" s="21">
        <f>IF(Q186&gt;$B$10,0,IF(Q186&lt;=$B$9,T185*$J$5/Q186,T185*$I$5/($B$9*$B$15+(Q186-$B$9)*$B$16)))</f>
        <v/>
      </c>
      <c r="U186" s="21">
        <f>IF(Q186&gt;$B$10,0,IF(Q186&lt;=$B$9,U185*$J$6/Q186,U185*$I$6/($B$9*$B$15+(Q186-$B$9)*$B$16)))</f>
        <v/>
      </c>
      <c r="V186" s="21">
        <f>IF(Q186&gt;$B$10,0,IF(Q186&lt;=$B$9,V185*$J$7/Q186,V185*$I$7/($B$9*$B$15+(Q186-$B$9)*$B$16)))</f>
        <v/>
      </c>
      <c r="W186" s="21">
        <f>IF(Q186&gt;$B$10,0,IF(Q186&lt;=$B$9,W185*$J$8/Q186,W185*$I$8/($B$9*$B$15+(Q186-$B$9)*$B$16)))</f>
        <v/>
      </c>
      <c r="X186" s="21">
        <f>IF(Q186&gt;$B$10,0,IF(Q186&lt;=$B$9,X185*$J$9/Q186,X185*$I$9/($B$9*$B$15+(Q186-$B$9)*$B$16)))</f>
        <v/>
      </c>
      <c r="Y186" s="21">
        <f>IF(Q186&gt;$B$10,0,IF(Q186&lt;=$B$9,Y185*$J$10/Q186,Y185*$I$10/($B$9*$B$15+(Q186-$B$9)*$B$16)))</f>
        <v/>
      </c>
      <c r="Z186" s="21">
        <f>IF(Q186&gt;$B$10,0,IF(Q186&lt;=$B$9,Z185*$J$11/Q186,Z185*$I$11/($B$9*$B$15+(Q186-$B$9)*$B$16)))</f>
        <v/>
      </c>
      <c r="AA186" s="21">
        <f>IF(Q186&gt;$B$10,0,IF(Q186&lt;=$B$9,AA185*$J$12/Q186,AA185*$I$12/($B$9*$B$15+(Q186-$B$9)*$B$16)))</f>
        <v/>
      </c>
      <c r="AB186" s="21">
        <f>IF(Q186&gt;$B$10,0,IF(Q186&lt;=$B$9,AB185*$J$13/Q186,AB185*$I$13/($B$9*$B$15+(Q186-$B$9)*$B$16)))</f>
        <v/>
      </c>
      <c r="AC186" s="21">
        <f>IF(Q186&gt;$B$10,0,IF(Q186&lt;=$B$9,AC185*$J$14/Q186,AC185*$I$14/($B$9*$B$15+(Q186-$B$9)*$B$16)))</f>
        <v/>
      </c>
      <c r="AD186" s="21">
        <f>IF(Q186&gt;$B$10,0,IF(Q186&lt;=$B$9,AD185*$J$15/Q186,AD185*$I$15/($B$9*$B$15+(Q186-$B$9)*$B$16)))</f>
        <v/>
      </c>
      <c r="AE186" s="21">
        <f>IF(Q186&gt;$B$10,0,IF(Q186&lt;=$B$9,AE185*$J$16/Q186,AE185*$I$16/($B$9*$B$15+(Q186-$B$9)*$B$16)))</f>
        <v/>
      </c>
    </row>
    <row r="187" ht="15" customHeight="1" s="22">
      <c r="D187" s="33" t="n"/>
      <c r="E187" s="40" t="n"/>
      <c r="F187" s="35" t="n"/>
      <c r="G187" s="35" t="n"/>
      <c r="H187" s="35" t="n"/>
      <c r="Q187" s="21">
        <f>Q186+1</f>
        <v/>
      </c>
      <c r="R187" s="21">
        <f>MAX(Q187-$B$9,0)</f>
        <v/>
      </c>
      <c r="S187" s="21">
        <f>MIN(Q187,$B$9)</f>
        <v/>
      </c>
      <c r="T187" s="21">
        <f>IF(Q187&gt;$B$10,0,IF(Q187&lt;=$B$9,T186*$J$5/Q187,T186*$I$5/($B$9*$B$15+(Q187-$B$9)*$B$16)))</f>
        <v/>
      </c>
      <c r="U187" s="21">
        <f>IF(Q187&gt;$B$10,0,IF(Q187&lt;=$B$9,U186*$J$6/Q187,U186*$I$6/($B$9*$B$15+(Q187-$B$9)*$B$16)))</f>
        <v/>
      </c>
      <c r="V187" s="21">
        <f>IF(Q187&gt;$B$10,0,IF(Q187&lt;=$B$9,V186*$J$7/Q187,V186*$I$7/($B$9*$B$15+(Q187-$B$9)*$B$16)))</f>
        <v/>
      </c>
      <c r="W187" s="21">
        <f>IF(Q187&gt;$B$10,0,IF(Q187&lt;=$B$9,W186*$J$8/Q187,W186*$I$8/($B$9*$B$15+(Q187-$B$9)*$B$16)))</f>
        <v/>
      </c>
      <c r="X187" s="21">
        <f>IF(Q187&gt;$B$10,0,IF(Q187&lt;=$B$9,X186*$J$9/Q187,X186*$I$9/($B$9*$B$15+(Q187-$B$9)*$B$16)))</f>
        <v/>
      </c>
      <c r="Y187" s="21">
        <f>IF(Q187&gt;$B$10,0,IF(Q187&lt;=$B$9,Y186*$J$10/Q187,Y186*$I$10/($B$9*$B$15+(Q187-$B$9)*$B$16)))</f>
        <v/>
      </c>
      <c r="Z187" s="21">
        <f>IF(Q187&gt;$B$10,0,IF(Q187&lt;=$B$9,Z186*$J$11/Q187,Z186*$I$11/($B$9*$B$15+(Q187-$B$9)*$B$16)))</f>
        <v/>
      </c>
      <c r="AA187" s="21">
        <f>IF(Q187&gt;$B$10,0,IF(Q187&lt;=$B$9,AA186*$J$12/Q187,AA186*$I$12/($B$9*$B$15+(Q187-$B$9)*$B$16)))</f>
        <v/>
      </c>
      <c r="AB187" s="21">
        <f>IF(Q187&gt;$B$10,0,IF(Q187&lt;=$B$9,AB186*$J$13/Q187,AB186*$I$13/($B$9*$B$15+(Q187-$B$9)*$B$16)))</f>
        <v/>
      </c>
      <c r="AC187" s="21">
        <f>IF(Q187&gt;$B$10,0,IF(Q187&lt;=$B$9,AC186*$J$14/Q187,AC186*$I$14/($B$9*$B$15+(Q187-$B$9)*$B$16)))</f>
        <v/>
      </c>
      <c r="AD187" s="21">
        <f>IF(Q187&gt;$B$10,0,IF(Q187&lt;=$B$9,AD186*$J$15/Q187,AD186*$I$15/($B$9*$B$15+(Q187-$B$9)*$B$16)))</f>
        <v/>
      </c>
      <c r="AE187" s="21">
        <f>IF(Q187&gt;$B$10,0,IF(Q187&lt;=$B$9,AE186*$J$16/Q187,AE186*$I$16/($B$9*$B$15+(Q187-$B$9)*$B$16)))</f>
        <v/>
      </c>
    </row>
    <row r="188" ht="15" customHeight="1" s="22">
      <c r="D188" s="33" t="n"/>
      <c r="E188" s="40" t="n"/>
      <c r="F188" s="35" t="n"/>
      <c r="G188" s="35" t="n"/>
      <c r="H188" s="35" t="n"/>
      <c r="Q188" s="21">
        <f>Q187+1</f>
        <v/>
      </c>
      <c r="R188" s="21">
        <f>MAX(Q188-$B$9,0)</f>
        <v/>
      </c>
      <c r="S188" s="21">
        <f>MIN(Q188,$B$9)</f>
        <v/>
      </c>
      <c r="T188" s="21">
        <f>IF(Q188&gt;$B$10,0,IF(Q188&lt;=$B$9,T187*$J$5/Q188,T187*$I$5/($B$9*$B$15+(Q188-$B$9)*$B$16)))</f>
        <v/>
      </c>
      <c r="U188" s="21">
        <f>IF(Q188&gt;$B$10,0,IF(Q188&lt;=$B$9,U187*$J$6/Q188,U187*$I$6/($B$9*$B$15+(Q188-$B$9)*$B$16)))</f>
        <v/>
      </c>
      <c r="V188" s="21">
        <f>IF(Q188&gt;$B$10,0,IF(Q188&lt;=$B$9,V187*$J$7/Q188,V187*$I$7/($B$9*$B$15+(Q188-$B$9)*$B$16)))</f>
        <v/>
      </c>
      <c r="W188" s="21">
        <f>IF(Q188&gt;$B$10,0,IF(Q188&lt;=$B$9,W187*$J$8/Q188,W187*$I$8/($B$9*$B$15+(Q188-$B$9)*$B$16)))</f>
        <v/>
      </c>
      <c r="X188" s="21">
        <f>IF(Q188&gt;$B$10,0,IF(Q188&lt;=$B$9,X187*$J$9/Q188,X187*$I$9/($B$9*$B$15+(Q188-$B$9)*$B$16)))</f>
        <v/>
      </c>
      <c r="Y188" s="21">
        <f>IF(Q188&gt;$B$10,0,IF(Q188&lt;=$B$9,Y187*$J$10/Q188,Y187*$I$10/($B$9*$B$15+(Q188-$B$9)*$B$16)))</f>
        <v/>
      </c>
      <c r="Z188" s="21">
        <f>IF(Q188&gt;$B$10,0,IF(Q188&lt;=$B$9,Z187*$J$11/Q188,Z187*$I$11/($B$9*$B$15+(Q188-$B$9)*$B$16)))</f>
        <v/>
      </c>
      <c r="AA188" s="21">
        <f>IF(Q188&gt;$B$10,0,IF(Q188&lt;=$B$9,AA187*$J$12/Q188,AA187*$I$12/($B$9*$B$15+(Q188-$B$9)*$B$16)))</f>
        <v/>
      </c>
      <c r="AB188" s="21">
        <f>IF(Q188&gt;$B$10,0,IF(Q188&lt;=$B$9,AB187*$J$13/Q188,AB187*$I$13/($B$9*$B$15+(Q188-$B$9)*$B$16)))</f>
        <v/>
      </c>
      <c r="AC188" s="21">
        <f>IF(Q188&gt;$B$10,0,IF(Q188&lt;=$B$9,AC187*$J$14/Q188,AC187*$I$14/($B$9*$B$15+(Q188-$B$9)*$B$16)))</f>
        <v/>
      </c>
      <c r="AD188" s="21">
        <f>IF(Q188&gt;$B$10,0,IF(Q188&lt;=$B$9,AD187*$J$15/Q188,AD187*$I$15/($B$9*$B$15+(Q188-$B$9)*$B$16)))</f>
        <v/>
      </c>
      <c r="AE188" s="21">
        <f>IF(Q188&gt;$B$10,0,IF(Q188&lt;=$B$9,AE187*$J$16/Q188,AE187*$I$16/($B$9*$B$15+(Q188-$B$9)*$B$16)))</f>
        <v/>
      </c>
    </row>
    <row r="189" ht="15" customHeight="1" s="22">
      <c r="D189" s="33" t="n"/>
      <c r="E189" s="40" t="n"/>
      <c r="F189" s="35" t="n"/>
      <c r="G189" s="35" t="n"/>
      <c r="H189" s="35" t="n"/>
      <c r="Q189" s="21">
        <f>Q188+1</f>
        <v/>
      </c>
      <c r="R189" s="21">
        <f>MAX(Q189-$B$9,0)</f>
        <v/>
      </c>
      <c r="S189" s="21">
        <f>MIN(Q189,$B$9)</f>
        <v/>
      </c>
      <c r="T189" s="21">
        <f>IF(Q189&gt;$B$10,0,IF(Q189&lt;=$B$9,T188*$J$5/Q189,T188*$I$5/($B$9*$B$15+(Q189-$B$9)*$B$16)))</f>
        <v/>
      </c>
      <c r="U189" s="21">
        <f>IF(Q189&gt;$B$10,0,IF(Q189&lt;=$B$9,U188*$J$6/Q189,U188*$I$6/($B$9*$B$15+(Q189-$B$9)*$B$16)))</f>
        <v/>
      </c>
      <c r="V189" s="21">
        <f>IF(Q189&gt;$B$10,0,IF(Q189&lt;=$B$9,V188*$J$7/Q189,V188*$I$7/($B$9*$B$15+(Q189-$B$9)*$B$16)))</f>
        <v/>
      </c>
      <c r="W189" s="21">
        <f>IF(Q189&gt;$B$10,0,IF(Q189&lt;=$B$9,W188*$J$8/Q189,W188*$I$8/($B$9*$B$15+(Q189-$B$9)*$B$16)))</f>
        <v/>
      </c>
      <c r="X189" s="21">
        <f>IF(Q189&gt;$B$10,0,IF(Q189&lt;=$B$9,X188*$J$9/Q189,X188*$I$9/($B$9*$B$15+(Q189-$B$9)*$B$16)))</f>
        <v/>
      </c>
      <c r="Y189" s="21">
        <f>IF(Q189&gt;$B$10,0,IF(Q189&lt;=$B$9,Y188*$J$10/Q189,Y188*$I$10/($B$9*$B$15+(Q189-$B$9)*$B$16)))</f>
        <v/>
      </c>
      <c r="Z189" s="21">
        <f>IF(Q189&gt;$B$10,0,IF(Q189&lt;=$B$9,Z188*$J$11/Q189,Z188*$I$11/($B$9*$B$15+(Q189-$B$9)*$B$16)))</f>
        <v/>
      </c>
      <c r="AA189" s="21">
        <f>IF(Q189&gt;$B$10,0,IF(Q189&lt;=$B$9,AA188*$J$12/Q189,AA188*$I$12/($B$9*$B$15+(Q189-$B$9)*$B$16)))</f>
        <v/>
      </c>
      <c r="AB189" s="21">
        <f>IF(Q189&gt;$B$10,0,IF(Q189&lt;=$B$9,AB188*$J$13/Q189,AB188*$I$13/($B$9*$B$15+(Q189-$B$9)*$B$16)))</f>
        <v/>
      </c>
      <c r="AC189" s="21">
        <f>IF(Q189&gt;$B$10,0,IF(Q189&lt;=$B$9,AC188*$J$14/Q189,AC188*$I$14/($B$9*$B$15+(Q189-$B$9)*$B$16)))</f>
        <v/>
      </c>
      <c r="AD189" s="21">
        <f>IF(Q189&gt;$B$10,0,IF(Q189&lt;=$B$9,AD188*$J$15/Q189,AD188*$I$15/($B$9*$B$15+(Q189-$B$9)*$B$16)))</f>
        <v/>
      </c>
      <c r="AE189" s="21">
        <f>IF(Q189&gt;$B$10,0,IF(Q189&lt;=$B$9,AE188*$J$16/Q189,AE188*$I$16/($B$9*$B$15+(Q189-$B$9)*$B$16)))</f>
        <v/>
      </c>
    </row>
    <row r="190" ht="15" customHeight="1" s="22">
      <c r="D190" s="33" t="n"/>
      <c r="E190" s="40" t="n"/>
      <c r="F190" s="35" t="n"/>
      <c r="G190" s="35" t="n"/>
      <c r="H190" s="35" t="n"/>
      <c r="Q190" s="21">
        <f>Q189+1</f>
        <v/>
      </c>
      <c r="R190" s="21">
        <f>MAX(Q190-$B$9,0)</f>
        <v/>
      </c>
      <c r="S190" s="21">
        <f>MIN(Q190,$B$9)</f>
        <v/>
      </c>
      <c r="T190" s="21">
        <f>IF(Q190&gt;$B$10,0,IF(Q190&lt;=$B$9,T189*$J$5/Q190,T189*$I$5/($B$9*$B$15+(Q190-$B$9)*$B$16)))</f>
        <v/>
      </c>
      <c r="U190" s="21">
        <f>IF(Q190&gt;$B$10,0,IF(Q190&lt;=$B$9,U189*$J$6/Q190,U189*$I$6/($B$9*$B$15+(Q190-$B$9)*$B$16)))</f>
        <v/>
      </c>
      <c r="V190" s="21">
        <f>IF(Q190&gt;$B$10,0,IF(Q190&lt;=$B$9,V189*$J$7/Q190,V189*$I$7/($B$9*$B$15+(Q190-$B$9)*$B$16)))</f>
        <v/>
      </c>
      <c r="W190" s="21">
        <f>IF(Q190&gt;$B$10,0,IF(Q190&lt;=$B$9,W189*$J$8/Q190,W189*$I$8/($B$9*$B$15+(Q190-$B$9)*$B$16)))</f>
        <v/>
      </c>
      <c r="X190" s="21">
        <f>IF(Q190&gt;$B$10,0,IF(Q190&lt;=$B$9,X189*$J$9/Q190,X189*$I$9/($B$9*$B$15+(Q190-$B$9)*$B$16)))</f>
        <v/>
      </c>
      <c r="Y190" s="21">
        <f>IF(Q190&gt;$B$10,0,IF(Q190&lt;=$B$9,Y189*$J$10/Q190,Y189*$I$10/($B$9*$B$15+(Q190-$B$9)*$B$16)))</f>
        <v/>
      </c>
      <c r="Z190" s="21">
        <f>IF(Q190&gt;$B$10,0,IF(Q190&lt;=$B$9,Z189*$J$11/Q190,Z189*$I$11/($B$9*$B$15+(Q190-$B$9)*$B$16)))</f>
        <v/>
      </c>
      <c r="AA190" s="21">
        <f>IF(Q190&gt;$B$10,0,IF(Q190&lt;=$B$9,AA189*$J$12/Q190,AA189*$I$12/($B$9*$B$15+(Q190-$B$9)*$B$16)))</f>
        <v/>
      </c>
      <c r="AB190" s="21">
        <f>IF(Q190&gt;$B$10,0,IF(Q190&lt;=$B$9,AB189*$J$13/Q190,AB189*$I$13/($B$9*$B$15+(Q190-$B$9)*$B$16)))</f>
        <v/>
      </c>
      <c r="AC190" s="21">
        <f>IF(Q190&gt;$B$10,0,IF(Q190&lt;=$B$9,AC189*$J$14/Q190,AC189*$I$14/($B$9*$B$15+(Q190-$B$9)*$B$16)))</f>
        <v/>
      </c>
      <c r="AD190" s="21">
        <f>IF(Q190&gt;$B$10,0,IF(Q190&lt;=$B$9,AD189*$J$15/Q190,AD189*$I$15/($B$9*$B$15+(Q190-$B$9)*$B$16)))</f>
        <v/>
      </c>
      <c r="AE190" s="21">
        <f>IF(Q190&gt;$B$10,0,IF(Q190&lt;=$B$9,AE189*$J$16/Q190,AE189*$I$16/($B$9*$B$15+(Q190-$B$9)*$B$16)))</f>
        <v/>
      </c>
    </row>
    <row r="191" ht="15" customHeight="1" s="22">
      <c r="D191" s="33" t="n"/>
      <c r="E191" s="40" t="n"/>
      <c r="F191" s="35" t="n"/>
      <c r="G191" s="35" t="n"/>
      <c r="H191" s="35" t="n"/>
      <c r="Q191" s="21">
        <f>Q190+1</f>
        <v/>
      </c>
      <c r="R191" s="21">
        <f>MAX(Q191-$B$9,0)</f>
        <v/>
      </c>
      <c r="S191" s="21">
        <f>MIN(Q191,$B$9)</f>
        <v/>
      </c>
      <c r="T191" s="21">
        <f>IF(Q191&gt;$B$10,0,IF(Q191&lt;=$B$9,T190*$J$5/Q191,T190*$I$5/($B$9*$B$15+(Q191-$B$9)*$B$16)))</f>
        <v/>
      </c>
      <c r="U191" s="21">
        <f>IF(Q191&gt;$B$10,0,IF(Q191&lt;=$B$9,U190*$J$6/Q191,U190*$I$6/($B$9*$B$15+(Q191-$B$9)*$B$16)))</f>
        <v/>
      </c>
      <c r="V191" s="21">
        <f>IF(Q191&gt;$B$10,0,IF(Q191&lt;=$B$9,V190*$J$7/Q191,V190*$I$7/($B$9*$B$15+(Q191-$B$9)*$B$16)))</f>
        <v/>
      </c>
      <c r="W191" s="21">
        <f>IF(Q191&gt;$B$10,0,IF(Q191&lt;=$B$9,W190*$J$8/Q191,W190*$I$8/($B$9*$B$15+(Q191-$B$9)*$B$16)))</f>
        <v/>
      </c>
      <c r="X191" s="21">
        <f>IF(Q191&gt;$B$10,0,IF(Q191&lt;=$B$9,X190*$J$9/Q191,X190*$I$9/($B$9*$B$15+(Q191-$B$9)*$B$16)))</f>
        <v/>
      </c>
      <c r="Y191" s="21">
        <f>IF(Q191&gt;$B$10,0,IF(Q191&lt;=$B$9,Y190*$J$10/Q191,Y190*$I$10/($B$9*$B$15+(Q191-$B$9)*$B$16)))</f>
        <v/>
      </c>
      <c r="Z191" s="21">
        <f>IF(Q191&gt;$B$10,0,IF(Q191&lt;=$B$9,Z190*$J$11/Q191,Z190*$I$11/($B$9*$B$15+(Q191-$B$9)*$B$16)))</f>
        <v/>
      </c>
      <c r="AA191" s="21">
        <f>IF(Q191&gt;$B$10,0,IF(Q191&lt;=$B$9,AA190*$J$12/Q191,AA190*$I$12/($B$9*$B$15+(Q191-$B$9)*$B$16)))</f>
        <v/>
      </c>
      <c r="AB191" s="21">
        <f>IF(Q191&gt;$B$10,0,IF(Q191&lt;=$B$9,AB190*$J$13/Q191,AB190*$I$13/($B$9*$B$15+(Q191-$B$9)*$B$16)))</f>
        <v/>
      </c>
      <c r="AC191" s="21">
        <f>IF(Q191&gt;$B$10,0,IF(Q191&lt;=$B$9,AC190*$J$14/Q191,AC190*$I$14/($B$9*$B$15+(Q191-$B$9)*$B$16)))</f>
        <v/>
      </c>
      <c r="AD191" s="21">
        <f>IF(Q191&gt;$B$10,0,IF(Q191&lt;=$B$9,AD190*$J$15/Q191,AD190*$I$15/($B$9*$B$15+(Q191-$B$9)*$B$16)))</f>
        <v/>
      </c>
      <c r="AE191" s="21">
        <f>IF(Q191&gt;$B$10,0,IF(Q191&lt;=$B$9,AE190*$J$16/Q191,AE190*$I$16/($B$9*$B$15+(Q191-$B$9)*$B$16)))</f>
        <v/>
      </c>
    </row>
    <row r="192" ht="15" customHeight="1" s="22">
      <c r="D192" s="33" t="n"/>
      <c r="E192" s="40" t="n"/>
      <c r="F192" s="35" t="n"/>
      <c r="G192" s="35" t="n"/>
      <c r="H192" s="35" t="n"/>
      <c r="Q192" s="21">
        <f>Q191+1</f>
        <v/>
      </c>
      <c r="R192" s="21">
        <f>MAX(Q192-$B$9,0)</f>
        <v/>
      </c>
      <c r="S192" s="21">
        <f>MIN(Q192,$B$9)</f>
        <v/>
      </c>
      <c r="T192" s="21">
        <f>IF(Q192&gt;$B$10,0,IF(Q192&lt;=$B$9,T191*$J$5/Q192,T191*$I$5/($B$9*$B$15+(Q192-$B$9)*$B$16)))</f>
        <v/>
      </c>
      <c r="U192" s="21">
        <f>IF(Q192&gt;$B$10,0,IF(Q192&lt;=$B$9,U191*$J$6/Q192,U191*$I$6/($B$9*$B$15+(Q192-$B$9)*$B$16)))</f>
        <v/>
      </c>
      <c r="V192" s="21">
        <f>IF(Q192&gt;$B$10,0,IF(Q192&lt;=$B$9,V191*$J$7/Q192,V191*$I$7/($B$9*$B$15+(Q192-$B$9)*$B$16)))</f>
        <v/>
      </c>
      <c r="W192" s="21">
        <f>IF(Q192&gt;$B$10,0,IF(Q192&lt;=$B$9,W191*$J$8/Q192,W191*$I$8/($B$9*$B$15+(Q192-$B$9)*$B$16)))</f>
        <v/>
      </c>
      <c r="X192" s="21">
        <f>IF(Q192&gt;$B$10,0,IF(Q192&lt;=$B$9,X191*$J$9/Q192,X191*$I$9/($B$9*$B$15+(Q192-$B$9)*$B$16)))</f>
        <v/>
      </c>
      <c r="Y192" s="21">
        <f>IF(Q192&gt;$B$10,0,IF(Q192&lt;=$B$9,Y191*$J$10/Q192,Y191*$I$10/($B$9*$B$15+(Q192-$B$9)*$B$16)))</f>
        <v/>
      </c>
      <c r="Z192" s="21">
        <f>IF(Q192&gt;$B$10,0,IF(Q192&lt;=$B$9,Z191*$J$11/Q192,Z191*$I$11/($B$9*$B$15+(Q192-$B$9)*$B$16)))</f>
        <v/>
      </c>
      <c r="AA192" s="21">
        <f>IF(Q192&gt;$B$10,0,IF(Q192&lt;=$B$9,AA191*$J$12/Q192,AA191*$I$12/($B$9*$B$15+(Q192-$B$9)*$B$16)))</f>
        <v/>
      </c>
      <c r="AB192" s="21">
        <f>IF(Q192&gt;$B$10,0,IF(Q192&lt;=$B$9,AB191*$J$13/Q192,AB191*$I$13/($B$9*$B$15+(Q192-$B$9)*$B$16)))</f>
        <v/>
      </c>
      <c r="AC192" s="21">
        <f>IF(Q192&gt;$B$10,0,IF(Q192&lt;=$B$9,AC191*$J$14/Q192,AC191*$I$14/($B$9*$B$15+(Q192-$B$9)*$B$16)))</f>
        <v/>
      </c>
      <c r="AD192" s="21">
        <f>IF(Q192&gt;$B$10,0,IF(Q192&lt;=$B$9,AD191*$J$15/Q192,AD191*$I$15/($B$9*$B$15+(Q192-$B$9)*$B$16)))</f>
        <v/>
      </c>
      <c r="AE192" s="21">
        <f>IF(Q192&gt;$B$10,0,IF(Q192&lt;=$B$9,AE191*$J$16/Q192,AE191*$I$16/($B$9*$B$15+(Q192-$B$9)*$B$16)))</f>
        <v/>
      </c>
    </row>
    <row r="193" ht="15" customHeight="1" s="22">
      <c r="D193" s="33" t="n"/>
      <c r="E193" s="40" t="n"/>
      <c r="F193" s="35" t="n"/>
      <c r="G193" s="35" t="n"/>
      <c r="H193" s="35" t="n"/>
      <c r="Q193" s="21">
        <f>Q192+1</f>
        <v/>
      </c>
      <c r="R193" s="21">
        <f>MAX(Q193-$B$9,0)</f>
        <v/>
      </c>
      <c r="S193" s="21">
        <f>MIN(Q193,$B$9)</f>
        <v/>
      </c>
      <c r="T193" s="21">
        <f>IF(Q193&gt;$B$10,0,IF(Q193&lt;=$B$9,T192*$J$5/Q193,T192*$I$5/($B$9*$B$15+(Q193-$B$9)*$B$16)))</f>
        <v/>
      </c>
      <c r="U193" s="21">
        <f>IF(Q193&gt;$B$10,0,IF(Q193&lt;=$B$9,U192*$J$6/Q193,U192*$I$6/($B$9*$B$15+(Q193-$B$9)*$B$16)))</f>
        <v/>
      </c>
      <c r="V193" s="21">
        <f>IF(Q193&gt;$B$10,0,IF(Q193&lt;=$B$9,V192*$J$7/Q193,V192*$I$7/($B$9*$B$15+(Q193-$B$9)*$B$16)))</f>
        <v/>
      </c>
      <c r="W193" s="21">
        <f>IF(Q193&gt;$B$10,0,IF(Q193&lt;=$B$9,W192*$J$8/Q193,W192*$I$8/($B$9*$B$15+(Q193-$B$9)*$B$16)))</f>
        <v/>
      </c>
      <c r="X193" s="21">
        <f>IF(Q193&gt;$B$10,0,IF(Q193&lt;=$B$9,X192*$J$9/Q193,X192*$I$9/($B$9*$B$15+(Q193-$B$9)*$B$16)))</f>
        <v/>
      </c>
      <c r="Y193" s="21">
        <f>IF(Q193&gt;$B$10,0,IF(Q193&lt;=$B$9,Y192*$J$10/Q193,Y192*$I$10/($B$9*$B$15+(Q193-$B$9)*$B$16)))</f>
        <v/>
      </c>
      <c r="Z193" s="21">
        <f>IF(Q193&gt;$B$10,0,IF(Q193&lt;=$B$9,Z192*$J$11/Q193,Z192*$I$11/($B$9*$B$15+(Q193-$B$9)*$B$16)))</f>
        <v/>
      </c>
      <c r="AA193" s="21">
        <f>IF(Q193&gt;$B$10,0,IF(Q193&lt;=$B$9,AA192*$J$12/Q193,AA192*$I$12/($B$9*$B$15+(Q193-$B$9)*$B$16)))</f>
        <v/>
      </c>
      <c r="AB193" s="21">
        <f>IF(Q193&gt;$B$10,0,IF(Q193&lt;=$B$9,AB192*$J$13/Q193,AB192*$I$13/($B$9*$B$15+(Q193-$B$9)*$B$16)))</f>
        <v/>
      </c>
      <c r="AC193" s="21">
        <f>IF(Q193&gt;$B$10,0,IF(Q193&lt;=$B$9,AC192*$J$14/Q193,AC192*$I$14/($B$9*$B$15+(Q193-$B$9)*$B$16)))</f>
        <v/>
      </c>
      <c r="AD193" s="21">
        <f>IF(Q193&gt;$B$10,0,IF(Q193&lt;=$B$9,AD192*$J$15/Q193,AD192*$I$15/($B$9*$B$15+(Q193-$B$9)*$B$16)))</f>
        <v/>
      </c>
      <c r="AE193" s="21">
        <f>IF(Q193&gt;$B$10,0,IF(Q193&lt;=$B$9,AE192*$J$16/Q193,AE192*$I$16/($B$9*$B$15+(Q193-$B$9)*$B$16)))</f>
        <v/>
      </c>
    </row>
    <row r="194" ht="15" customHeight="1" s="22">
      <c r="D194" s="33" t="n"/>
      <c r="E194" s="40" t="n"/>
      <c r="F194" s="35" t="n"/>
      <c r="G194" s="35" t="n"/>
      <c r="H194" s="35" t="n"/>
      <c r="Q194" s="21">
        <f>Q193+1</f>
        <v/>
      </c>
      <c r="R194" s="21">
        <f>MAX(Q194-$B$9,0)</f>
        <v/>
      </c>
      <c r="S194" s="21">
        <f>MIN(Q194,$B$9)</f>
        <v/>
      </c>
      <c r="T194" s="21">
        <f>IF(Q194&gt;$B$10,0,IF(Q194&lt;=$B$9,T193*$J$5/Q194,T193*$I$5/($B$9*$B$15+(Q194-$B$9)*$B$16)))</f>
        <v/>
      </c>
      <c r="U194" s="21">
        <f>IF(Q194&gt;$B$10,0,IF(Q194&lt;=$B$9,U193*$J$6/Q194,U193*$I$6/($B$9*$B$15+(Q194-$B$9)*$B$16)))</f>
        <v/>
      </c>
      <c r="V194" s="21">
        <f>IF(Q194&gt;$B$10,0,IF(Q194&lt;=$B$9,V193*$J$7/Q194,V193*$I$7/($B$9*$B$15+(Q194-$B$9)*$B$16)))</f>
        <v/>
      </c>
      <c r="W194" s="21">
        <f>IF(Q194&gt;$B$10,0,IF(Q194&lt;=$B$9,W193*$J$8/Q194,W193*$I$8/($B$9*$B$15+(Q194-$B$9)*$B$16)))</f>
        <v/>
      </c>
      <c r="X194" s="21">
        <f>IF(Q194&gt;$B$10,0,IF(Q194&lt;=$B$9,X193*$J$9/Q194,X193*$I$9/($B$9*$B$15+(Q194-$B$9)*$B$16)))</f>
        <v/>
      </c>
      <c r="Y194" s="21">
        <f>IF(Q194&gt;$B$10,0,IF(Q194&lt;=$B$9,Y193*$J$10/Q194,Y193*$I$10/($B$9*$B$15+(Q194-$B$9)*$B$16)))</f>
        <v/>
      </c>
      <c r="Z194" s="21">
        <f>IF(Q194&gt;$B$10,0,IF(Q194&lt;=$B$9,Z193*$J$11/Q194,Z193*$I$11/($B$9*$B$15+(Q194-$B$9)*$B$16)))</f>
        <v/>
      </c>
      <c r="AA194" s="21">
        <f>IF(Q194&gt;$B$10,0,IF(Q194&lt;=$B$9,AA193*$J$12/Q194,AA193*$I$12/($B$9*$B$15+(Q194-$B$9)*$B$16)))</f>
        <v/>
      </c>
      <c r="AB194" s="21">
        <f>IF(Q194&gt;$B$10,0,IF(Q194&lt;=$B$9,AB193*$J$13/Q194,AB193*$I$13/($B$9*$B$15+(Q194-$B$9)*$B$16)))</f>
        <v/>
      </c>
      <c r="AC194" s="21">
        <f>IF(Q194&gt;$B$10,0,IF(Q194&lt;=$B$9,AC193*$J$14/Q194,AC193*$I$14/($B$9*$B$15+(Q194-$B$9)*$B$16)))</f>
        <v/>
      </c>
      <c r="AD194" s="21">
        <f>IF(Q194&gt;$B$10,0,IF(Q194&lt;=$B$9,AD193*$J$15/Q194,AD193*$I$15/($B$9*$B$15+(Q194-$B$9)*$B$16)))</f>
        <v/>
      </c>
      <c r="AE194" s="21">
        <f>IF(Q194&gt;$B$10,0,IF(Q194&lt;=$B$9,AE193*$J$16/Q194,AE193*$I$16/($B$9*$B$15+(Q194-$B$9)*$B$16)))</f>
        <v/>
      </c>
    </row>
    <row r="195" ht="15" customHeight="1" s="22">
      <c r="D195" s="33" t="n"/>
      <c r="E195" s="40" t="n"/>
      <c r="F195" s="35" t="n"/>
      <c r="G195" s="35" t="n"/>
      <c r="H195" s="35" t="n"/>
      <c r="Q195" s="21">
        <f>Q194+1</f>
        <v/>
      </c>
      <c r="R195" s="21">
        <f>MAX(Q195-$B$9,0)</f>
        <v/>
      </c>
      <c r="S195" s="21">
        <f>MIN(Q195,$B$9)</f>
        <v/>
      </c>
      <c r="T195" s="21">
        <f>IF(Q195&gt;$B$10,0,IF(Q195&lt;=$B$9,T194*$J$5/Q195,T194*$I$5/($B$9*$B$15+(Q195-$B$9)*$B$16)))</f>
        <v/>
      </c>
      <c r="U195" s="21">
        <f>IF(Q195&gt;$B$10,0,IF(Q195&lt;=$B$9,U194*$J$6/Q195,U194*$I$6/($B$9*$B$15+(Q195-$B$9)*$B$16)))</f>
        <v/>
      </c>
      <c r="V195" s="21">
        <f>IF(Q195&gt;$B$10,0,IF(Q195&lt;=$B$9,V194*$J$7/Q195,V194*$I$7/($B$9*$B$15+(Q195-$B$9)*$B$16)))</f>
        <v/>
      </c>
      <c r="W195" s="21">
        <f>IF(Q195&gt;$B$10,0,IF(Q195&lt;=$B$9,W194*$J$8/Q195,W194*$I$8/($B$9*$B$15+(Q195-$B$9)*$B$16)))</f>
        <v/>
      </c>
      <c r="X195" s="21">
        <f>IF(Q195&gt;$B$10,0,IF(Q195&lt;=$B$9,X194*$J$9/Q195,X194*$I$9/($B$9*$B$15+(Q195-$B$9)*$B$16)))</f>
        <v/>
      </c>
      <c r="Y195" s="21">
        <f>IF(Q195&gt;$B$10,0,IF(Q195&lt;=$B$9,Y194*$J$10/Q195,Y194*$I$10/($B$9*$B$15+(Q195-$B$9)*$B$16)))</f>
        <v/>
      </c>
      <c r="Z195" s="21">
        <f>IF(Q195&gt;$B$10,0,IF(Q195&lt;=$B$9,Z194*$J$11/Q195,Z194*$I$11/($B$9*$B$15+(Q195-$B$9)*$B$16)))</f>
        <v/>
      </c>
      <c r="AA195" s="21">
        <f>IF(Q195&gt;$B$10,0,IF(Q195&lt;=$B$9,AA194*$J$12/Q195,AA194*$I$12/($B$9*$B$15+(Q195-$B$9)*$B$16)))</f>
        <v/>
      </c>
      <c r="AB195" s="21">
        <f>IF(Q195&gt;$B$10,0,IF(Q195&lt;=$B$9,AB194*$J$13/Q195,AB194*$I$13/($B$9*$B$15+(Q195-$B$9)*$B$16)))</f>
        <v/>
      </c>
      <c r="AC195" s="21">
        <f>IF(Q195&gt;$B$10,0,IF(Q195&lt;=$B$9,AC194*$J$14/Q195,AC194*$I$14/($B$9*$B$15+(Q195-$B$9)*$B$16)))</f>
        <v/>
      </c>
      <c r="AD195" s="21">
        <f>IF(Q195&gt;$B$10,0,IF(Q195&lt;=$B$9,AD194*$J$15/Q195,AD194*$I$15/($B$9*$B$15+(Q195-$B$9)*$B$16)))</f>
        <v/>
      </c>
      <c r="AE195" s="21">
        <f>IF(Q195&gt;$B$10,0,IF(Q195&lt;=$B$9,AE194*$J$16/Q195,AE194*$I$16/($B$9*$B$15+(Q195-$B$9)*$B$16)))</f>
        <v/>
      </c>
    </row>
    <row r="196" ht="15" customHeight="1" s="22">
      <c r="D196" s="33" t="n"/>
      <c r="E196" s="40" t="n"/>
      <c r="F196" s="35" t="n"/>
      <c r="G196" s="35" t="n"/>
      <c r="H196" s="35" t="n"/>
      <c r="Q196" s="21">
        <f>Q195+1</f>
        <v/>
      </c>
      <c r="R196" s="21">
        <f>MAX(Q196-$B$9,0)</f>
        <v/>
      </c>
      <c r="S196" s="21">
        <f>MIN(Q196,$B$9)</f>
        <v/>
      </c>
      <c r="T196" s="21">
        <f>IF(Q196&gt;$B$10,0,IF(Q196&lt;=$B$9,T195*$J$5/Q196,T195*$I$5/($B$9*$B$15+(Q196-$B$9)*$B$16)))</f>
        <v/>
      </c>
      <c r="U196" s="21">
        <f>IF(Q196&gt;$B$10,0,IF(Q196&lt;=$B$9,U195*$J$6/Q196,U195*$I$6/($B$9*$B$15+(Q196-$B$9)*$B$16)))</f>
        <v/>
      </c>
      <c r="V196" s="21">
        <f>IF(Q196&gt;$B$10,0,IF(Q196&lt;=$B$9,V195*$J$7/Q196,V195*$I$7/($B$9*$B$15+(Q196-$B$9)*$B$16)))</f>
        <v/>
      </c>
      <c r="W196" s="21">
        <f>IF(Q196&gt;$B$10,0,IF(Q196&lt;=$B$9,W195*$J$8/Q196,W195*$I$8/($B$9*$B$15+(Q196-$B$9)*$B$16)))</f>
        <v/>
      </c>
      <c r="X196" s="21">
        <f>IF(Q196&gt;$B$10,0,IF(Q196&lt;=$B$9,X195*$J$9/Q196,X195*$I$9/($B$9*$B$15+(Q196-$B$9)*$B$16)))</f>
        <v/>
      </c>
      <c r="Y196" s="21">
        <f>IF(Q196&gt;$B$10,0,IF(Q196&lt;=$B$9,Y195*$J$10/Q196,Y195*$I$10/($B$9*$B$15+(Q196-$B$9)*$B$16)))</f>
        <v/>
      </c>
      <c r="Z196" s="21">
        <f>IF(Q196&gt;$B$10,0,IF(Q196&lt;=$B$9,Z195*$J$11/Q196,Z195*$I$11/($B$9*$B$15+(Q196-$B$9)*$B$16)))</f>
        <v/>
      </c>
      <c r="AA196" s="21">
        <f>IF(Q196&gt;$B$10,0,IF(Q196&lt;=$B$9,AA195*$J$12/Q196,AA195*$I$12/($B$9*$B$15+(Q196-$B$9)*$B$16)))</f>
        <v/>
      </c>
      <c r="AB196" s="21">
        <f>IF(Q196&gt;$B$10,0,IF(Q196&lt;=$B$9,AB195*$J$13/Q196,AB195*$I$13/($B$9*$B$15+(Q196-$B$9)*$B$16)))</f>
        <v/>
      </c>
      <c r="AC196" s="21">
        <f>IF(Q196&gt;$B$10,0,IF(Q196&lt;=$B$9,AC195*$J$14/Q196,AC195*$I$14/($B$9*$B$15+(Q196-$B$9)*$B$16)))</f>
        <v/>
      </c>
      <c r="AD196" s="21">
        <f>IF(Q196&gt;$B$10,0,IF(Q196&lt;=$B$9,AD195*$J$15/Q196,AD195*$I$15/($B$9*$B$15+(Q196-$B$9)*$B$16)))</f>
        <v/>
      </c>
      <c r="AE196" s="21">
        <f>IF(Q196&gt;$B$10,0,IF(Q196&lt;=$B$9,AE195*$J$16/Q196,AE195*$I$16/($B$9*$B$15+(Q196-$B$9)*$B$16)))</f>
        <v/>
      </c>
    </row>
    <row r="197" ht="15" customHeight="1" s="22">
      <c r="D197" s="33" t="n"/>
      <c r="E197" s="40" t="n"/>
      <c r="F197" s="35" t="n"/>
      <c r="G197" s="35" t="n"/>
      <c r="H197" s="35" t="n"/>
      <c r="Q197" s="21">
        <f>Q196+1</f>
        <v/>
      </c>
      <c r="R197" s="21">
        <f>MAX(Q197-$B$9,0)</f>
        <v/>
      </c>
      <c r="S197" s="21">
        <f>MIN(Q197,$B$9)</f>
        <v/>
      </c>
      <c r="T197" s="21">
        <f>IF(Q197&gt;$B$10,0,IF(Q197&lt;=$B$9,T196*$J$5/Q197,T196*$I$5/($B$9*$B$15+(Q197-$B$9)*$B$16)))</f>
        <v/>
      </c>
      <c r="U197" s="21">
        <f>IF(Q197&gt;$B$10,0,IF(Q197&lt;=$B$9,U196*$J$6/Q197,U196*$I$6/($B$9*$B$15+(Q197-$B$9)*$B$16)))</f>
        <v/>
      </c>
      <c r="V197" s="21">
        <f>IF(Q197&gt;$B$10,0,IF(Q197&lt;=$B$9,V196*$J$7/Q197,V196*$I$7/($B$9*$B$15+(Q197-$B$9)*$B$16)))</f>
        <v/>
      </c>
      <c r="W197" s="21">
        <f>IF(Q197&gt;$B$10,0,IF(Q197&lt;=$B$9,W196*$J$8/Q197,W196*$I$8/($B$9*$B$15+(Q197-$B$9)*$B$16)))</f>
        <v/>
      </c>
      <c r="X197" s="21">
        <f>IF(Q197&gt;$B$10,0,IF(Q197&lt;=$B$9,X196*$J$9/Q197,X196*$I$9/($B$9*$B$15+(Q197-$B$9)*$B$16)))</f>
        <v/>
      </c>
      <c r="Y197" s="21">
        <f>IF(Q197&gt;$B$10,0,IF(Q197&lt;=$B$9,Y196*$J$10/Q197,Y196*$I$10/($B$9*$B$15+(Q197-$B$9)*$B$16)))</f>
        <v/>
      </c>
      <c r="Z197" s="21">
        <f>IF(Q197&gt;$B$10,0,IF(Q197&lt;=$B$9,Z196*$J$11/Q197,Z196*$I$11/($B$9*$B$15+(Q197-$B$9)*$B$16)))</f>
        <v/>
      </c>
      <c r="AA197" s="21">
        <f>IF(Q197&gt;$B$10,0,IF(Q197&lt;=$B$9,AA196*$J$12/Q197,AA196*$I$12/($B$9*$B$15+(Q197-$B$9)*$B$16)))</f>
        <v/>
      </c>
      <c r="AB197" s="21">
        <f>IF(Q197&gt;$B$10,0,IF(Q197&lt;=$B$9,AB196*$J$13/Q197,AB196*$I$13/($B$9*$B$15+(Q197-$B$9)*$B$16)))</f>
        <v/>
      </c>
      <c r="AC197" s="21">
        <f>IF(Q197&gt;$B$10,0,IF(Q197&lt;=$B$9,AC196*$J$14/Q197,AC196*$I$14/($B$9*$B$15+(Q197-$B$9)*$B$16)))</f>
        <v/>
      </c>
      <c r="AD197" s="21">
        <f>IF(Q197&gt;$B$10,0,IF(Q197&lt;=$B$9,AD196*$J$15/Q197,AD196*$I$15/($B$9*$B$15+(Q197-$B$9)*$B$16)))</f>
        <v/>
      </c>
      <c r="AE197" s="21">
        <f>IF(Q197&gt;$B$10,0,IF(Q197&lt;=$B$9,AE196*$J$16/Q197,AE196*$I$16/($B$9*$B$15+(Q197-$B$9)*$B$16)))</f>
        <v/>
      </c>
    </row>
    <row r="198" ht="15" customHeight="1" s="22">
      <c r="D198" s="33" t="n"/>
      <c r="E198" s="40" t="n"/>
      <c r="F198" s="35" t="n"/>
      <c r="G198" s="35" t="n"/>
      <c r="H198" s="35" t="n"/>
      <c r="Q198" s="21">
        <f>Q197+1</f>
        <v/>
      </c>
      <c r="R198" s="21">
        <f>MAX(Q198-$B$9,0)</f>
        <v/>
      </c>
      <c r="S198" s="21">
        <f>MIN(Q198,$B$9)</f>
        <v/>
      </c>
      <c r="T198" s="21">
        <f>IF(Q198&gt;$B$10,0,IF(Q198&lt;=$B$9,T197*$J$5/Q198,T197*$I$5/($B$9*$B$15+(Q198-$B$9)*$B$16)))</f>
        <v/>
      </c>
      <c r="U198" s="21">
        <f>IF(Q198&gt;$B$10,0,IF(Q198&lt;=$B$9,U197*$J$6/Q198,U197*$I$6/($B$9*$B$15+(Q198-$B$9)*$B$16)))</f>
        <v/>
      </c>
      <c r="V198" s="21">
        <f>IF(Q198&gt;$B$10,0,IF(Q198&lt;=$B$9,V197*$J$7/Q198,V197*$I$7/($B$9*$B$15+(Q198-$B$9)*$B$16)))</f>
        <v/>
      </c>
      <c r="W198" s="21">
        <f>IF(Q198&gt;$B$10,0,IF(Q198&lt;=$B$9,W197*$J$8/Q198,W197*$I$8/($B$9*$B$15+(Q198-$B$9)*$B$16)))</f>
        <v/>
      </c>
      <c r="X198" s="21">
        <f>IF(Q198&gt;$B$10,0,IF(Q198&lt;=$B$9,X197*$J$9/Q198,X197*$I$9/($B$9*$B$15+(Q198-$B$9)*$B$16)))</f>
        <v/>
      </c>
      <c r="Y198" s="21">
        <f>IF(Q198&gt;$B$10,0,IF(Q198&lt;=$B$9,Y197*$J$10/Q198,Y197*$I$10/($B$9*$B$15+(Q198-$B$9)*$B$16)))</f>
        <v/>
      </c>
      <c r="Z198" s="21">
        <f>IF(Q198&gt;$B$10,0,IF(Q198&lt;=$B$9,Z197*$J$11/Q198,Z197*$I$11/($B$9*$B$15+(Q198-$B$9)*$B$16)))</f>
        <v/>
      </c>
      <c r="AA198" s="21">
        <f>IF(Q198&gt;$B$10,0,IF(Q198&lt;=$B$9,AA197*$J$12/Q198,AA197*$I$12/($B$9*$B$15+(Q198-$B$9)*$B$16)))</f>
        <v/>
      </c>
      <c r="AB198" s="21">
        <f>IF(Q198&gt;$B$10,0,IF(Q198&lt;=$B$9,AB197*$J$13/Q198,AB197*$I$13/($B$9*$B$15+(Q198-$B$9)*$B$16)))</f>
        <v/>
      </c>
      <c r="AC198" s="21">
        <f>IF(Q198&gt;$B$10,0,IF(Q198&lt;=$B$9,AC197*$J$14/Q198,AC197*$I$14/($B$9*$B$15+(Q198-$B$9)*$B$16)))</f>
        <v/>
      </c>
      <c r="AD198" s="21">
        <f>IF(Q198&gt;$B$10,0,IF(Q198&lt;=$B$9,AD197*$J$15/Q198,AD197*$I$15/($B$9*$B$15+(Q198-$B$9)*$B$16)))</f>
        <v/>
      </c>
      <c r="AE198" s="21">
        <f>IF(Q198&gt;$B$10,0,IF(Q198&lt;=$B$9,AE197*$J$16/Q198,AE197*$I$16/($B$9*$B$15+(Q198-$B$9)*$B$16)))</f>
        <v/>
      </c>
    </row>
    <row r="199" ht="15" customHeight="1" s="22">
      <c r="D199" s="33" t="n"/>
      <c r="E199" s="40" t="n"/>
      <c r="F199" s="35" t="n"/>
      <c r="G199" s="35" t="n"/>
      <c r="H199" s="35" t="n"/>
      <c r="Q199" s="21">
        <f>Q198+1</f>
        <v/>
      </c>
      <c r="R199" s="21">
        <f>MAX(Q199-$B$9,0)</f>
        <v/>
      </c>
      <c r="S199" s="21">
        <f>MIN(Q199,$B$9)</f>
        <v/>
      </c>
      <c r="T199" s="21">
        <f>IF(Q199&gt;$B$10,0,IF(Q199&lt;=$B$9,T198*$J$5/Q199,T198*$I$5/($B$9*$B$15+(Q199-$B$9)*$B$16)))</f>
        <v/>
      </c>
      <c r="U199" s="21">
        <f>IF(Q199&gt;$B$10,0,IF(Q199&lt;=$B$9,U198*$J$6/Q199,U198*$I$6/($B$9*$B$15+(Q199-$B$9)*$B$16)))</f>
        <v/>
      </c>
      <c r="V199" s="21">
        <f>IF(Q199&gt;$B$10,0,IF(Q199&lt;=$B$9,V198*$J$7/Q199,V198*$I$7/($B$9*$B$15+(Q199-$B$9)*$B$16)))</f>
        <v/>
      </c>
      <c r="W199" s="21">
        <f>IF(Q199&gt;$B$10,0,IF(Q199&lt;=$B$9,W198*$J$8/Q199,W198*$I$8/($B$9*$B$15+(Q199-$B$9)*$B$16)))</f>
        <v/>
      </c>
      <c r="X199" s="21">
        <f>IF(Q199&gt;$B$10,0,IF(Q199&lt;=$B$9,X198*$J$9/Q199,X198*$I$9/($B$9*$B$15+(Q199-$B$9)*$B$16)))</f>
        <v/>
      </c>
      <c r="Y199" s="21">
        <f>IF(Q199&gt;$B$10,0,IF(Q199&lt;=$B$9,Y198*$J$10/Q199,Y198*$I$10/($B$9*$B$15+(Q199-$B$9)*$B$16)))</f>
        <v/>
      </c>
      <c r="Z199" s="21">
        <f>IF(Q199&gt;$B$10,0,IF(Q199&lt;=$B$9,Z198*$J$11/Q199,Z198*$I$11/($B$9*$B$15+(Q199-$B$9)*$B$16)))</f>
        <v/>
      </c>
      <c r="AA199" s="21">
        <f>IF(Q199&gt;$B$10,0,IF(Q199&lt;=$B$9,AA198*$J$12/Q199,AA198*$I$12/($B$9*$B$15+(Q199-$B$9)*$B$16)))</f>
        <v/>
      </c>
      <c r="AB199" s="21">
        <f>IF(Q199&gt;$B$10,0,IF(Q199&lt;=$B$9,AB198*$J$13/Q199,AB198*$I$13/($B$9*$B$15+(Q199-$B$9)*$B$16)))</f>
        <v/>
      </c>
      <c r="AC199" s="21">
        <f>IF(Q199&gt;$B$10,0,IF(Q199&lt;=$B$9,AC198*$J$14/Q199,AC198*$I$14/($B$9*$B$15+(Q199-$B$9)*$B$16)))</f>
        <v/>
      </c>
      <c r="AD199" s="21">
        <f>IF(Q199&gt;$B$10,0,IF(Q199&lt;=$B$9,AD198*$J$15/Q199,AD198*$I$15/($B$9*$B$15+(Q199-$B$9)*$B$16)))</f>
        <v/>
      </c>
      <c r="AE199" s="21">
        <f>IF(Q199&gt;$B$10,0,IF(Q199&lt;=$B$9,AE198*$J$16/Q199,AE198*$I$16/($B$9*$B$15+(Q199-$B$9)*$B$16)))</f>
        <v/>
      </c>
    </row>
    <row r="200" ht="15" customHeight="1" s="22">
      <c r="D200" s="33" t="n"/>
      <c r="E200" s="40" t="n"/>
      <c r="F200" s="35" t="n"/>
      <c r="G200" s="35" t="n"/>
      <c r="H200" s="35" t="n"/>
      <c r="Q200" s="21">
        <f>Q199+1</f>
        <v/>
      </c>
      <c r="R200" s="21">
        <f>MAX(Q200-$B$9,0)</f>
        <v/>
      </c>
      <c r="S200" s="21">
        <f>MIN(Q200,$B$9)</f>
        <v/>
      </c>
      <c r="T200" s="21">
        <f>IF(Q200&gt;$B$10,0,IF(Q200&lt;=$B$9,T199*$J$5/Q200,T199*$I$5/($B$9*$B$15+(Q200-$B$9)*$B$16)))</f>
        <v/>
      </c>
      <c r="U200" s="21">
        <f>IF(Q200&gt;$B$10,0,IF(Q200&lt;=$B$9,U199*$J$6/Q200,U199*$I$6/($B$9*$B$15+(Q200-$B$9)*$B$16)))</f>
        <v/>
      </c>
      <c r="V200" s="21">
        <f>IF(Q200&gt;$B$10,0,IF(Q200&lt;=$B$9,V199*$J$7/Q200,V199*$I$7/($B$9*$B$15+(Q200-$B$9)*$B$16)))</f>
        <v/>
      </c>
      <c r="W200" s="21">
        <f>IF(Q200&gt;$B$10,0,IF(Q200&lt;=$B$9,W199*$J$8/Q200,W199*$I$8/($B$9*$B$15+(Q200-$B$9)*$B$16)))</f>
        <v/>
      </c>
      <c r="X200" s="21">
        <f>IF(Q200&gt;$B$10,0,IF(Q200&lt;=$B$9,X199*$J$9/Q200,X199*$I$9/($B$9*$B$15+(Q200-$B$9)*$B$16)))</f>
        <v/>
      </c>
      <c r="Y200" s="21">
        <f>IF(Q200&gt;$B$10,0,IF(Q200&lt;=$B$9,Y199*$J$10/Q200,Y199*$I$10/($B$9*$B$15+(Q200-$B$9)*$B$16)))</f>
        <v/>
      </c>
      <c r="Z200" s="21">
        <f>IF(Q200&gt;$B$10,0,IF(Q200&lt;=$B$9,Z199*$J$11/Q200,Z199*$I$11/($B$9*$B$15+(Q200-$B$9)*$B$16)))</f>
        <v/>
      </c>
      <c r="AA200" s="21">
        <f>IF(Q200&gt;$B$10,0,IF(Q200&lt;=$B$9,AA199*$J$12/Q200,AA199*$I$12/($B$9*$B$15+(Q200-$B$9)*$B$16)))</f>
        <v/>
      </c>
      <c r="AB200" s="21">
        <f>IF(Q200&gt;$B$10,0,IF(Q200&lt;=$B$9,AB199*$J$13/Q200,AB199*$I$13/($B$9*$B$15+(Q200-$B$9)*$B$16)))</f>
        <v/>
      </c>
      <c r="AC200" s="21">
        <f>IF(Q200&gt;$B$10,0,IF(Q200&lt;=$B$9,AC199*$J$14/Q200,AC199*$I$14/($B$9*$B$15+(Q200-$B$9)*$B$16)))</f>
        <v/>
      </c>
      <c r="AD200" s="21">
        <f>IF(Q200&gt;$B$10,0,IF(Q200&lt;=$B$9,AD199*$J$15/Q200,AD199*$I$15/($B$9*$B$15+(Q200-$B$9)*$B$16)))</f>
        <v/>
      </c>
      <c r="AE200" s="21">
        <f>IF(Q200&gt;$B$10,0,IF(Q200&lt;=$B$9,AE199*$J$16/Q200,AE199*$I$16/($B$9*$B$15+(Q200-$B$9)*$B$16)))</f>
        <v/>
      </c>
    </row>
    <row r="201" ht="15" customHeight="1" s="22">
      <c r="D201" s="33" t="n"/>
      <c r="E201" s="40" t="n"/>
      <c r="F201" s="35" t="n"/>
      <c r="G201" s="35" t="n"/>
      <c r="H201" s="35" t="n"/>
      <c r="Q201" s="21">
        <f>Q200+1</f>
        <v/>
      </c>
      <c r="R201" s="21">
        <f>MAX(Q201-$B$9,0)</f>
        <v/>
      </c>
      <c r="S201" s="21">
        <f>MIN(Q201,$B$9)</f>
        <v/>
      </c>
      <c r="T201" s="21">
        <f>IF(Q201&gt;$B$10,0,IF(Q201&lt;=$B$9,T200*$J$5/Q201,T200*$I$5/($B$9*$B$15+(Q201-$B$9)*$B$16)))</f>
        <v/>
      </c>
      <c r="U201" s="21">
        <f>IF(Q201&gt;$B$10,0,IF(Q201&lt;=$B$9,U200*$J$6/Q201,U200*$I$6/($B$9*$B$15+(Q201-$B$9)*$B$16)))</f>
        <v/>
      </c>
      <c r="V201" s="21">
        <f>IF(Q201&gt;$B$10,0,IF(Q201&lt;=$B$9,V200*$J$7/Q201,V200*$I$7/($B$9*$B$15+(Q201-$B$9)*$B$16)))</f>
        <v/>
      </c>
      <c r="W201" s="21">
        <f>IF(Q201&gt;$B$10,0,IF(Q201&lt;=$B$9,W200*$J$8/Q201,W200*$I$8/($B$9*$B$15+(Q201-$B$9)*$B$16)))</f>
        <v/>
      </c>
      <c r="X201" s="21">
        <f>IF(Q201&gt;$B$10,0,IF(Q201&lt;=$B$9,X200*$J$9/Q201,X200*$I$9/($B$9*$B$15+(Q201-$B$9)*$B$16)))</f>
        <v/>
      </c>
      <c r="Y201" s="21">
        <f>IF(Q201&gt;$B$10,0,IF(Q201&lt;=$B$9,Y200*$J$10/Q201,Y200*$I$10/($B$9*$B$15+(Q201-$B$9)*$B$16)))</f>
        <v/>
      </c>
      <c r="Z201" s="21">
        <f>IF(Q201&gt;$B$10,0,IF(Q201&lt;=$B$9,Z200*$J$11/Q201,Z200*$I$11/($B$9*$B$15+(Q201-$B$9)*$B$16)))</f>
        <v/>
      </c>
      <c r="AA201" s="21">
        <f>IF(Q201&gt;$B$10,0,IF(Q201&lt;=$B$9,AA200*$J$12/Q201,AA200*$I$12/($B$9*$B$15+(Q201-$B$9)*$B$16)))</f>
        <v/>
      </c>
      <c r="AB201" s="21">
        <f>IF(Q201&gt;$B$10,0,IF(Q201&lt;=$B$9,AB200*$J$13/Q201,AB200*$I$13/($B$9*$B$15+(Q201-$B$9)*$B$16)))</f>
        <v/>
      </c>
      <c r="AC201" s="21">
        <f>IF(Q201&gt;$B$10,0,IF(Q201&lt;=$B$9,AC200*$J$14/Q201,AC200*$I$14/($B$9*$B$15+(Q201-$B$9)*$B$16)))</f>
        <v/>
      </c>
      <c r="AD201" s="21">
        <f>IF(Q201&gt;$B$10,0,IF(Q201&lt;=$B$9,AD200*$J$15/Q201,AD200*$I$15/($B$9*$B$15+(Q201-$B$9)*$B$16)))</f>
        <v/>
      </c>
      <c r="AE201" s="21">
        <f>IF(Q201&gt;$B$10,0,IF(Q201&lt;=$B$9,AE200*$J$16/Q201,AE200*$I$16/($B$9*$B$15+(Q201-$B$9)*$B$16)))</f>
        <v/>
      </c>
    </row>
    <row r="202" ht="15" customHeight="1" s="22">
      <c r="D202" s="33" t="n"/>
      <c r="E202" s="40" t="n"/>
      <c r="F202" s="35" t="n"/>
      <c r="G202" s="35" t="n"/>
      <c r="H202" s="35" t="n"/>
      <c r="Q202" s="21">
        <f>Q201+1</f>
        <v/>
      </c>
      <c r="R202" s="21">
        <f>MAX(Q202-$B$9,0)</f>
        <v/>
      </c>
      <c r="S202" s="21">
        <f>MIN(Q202,$B$9)</f>
        <v/>
      </c>
      <c r="T202" s="21">
        <f>IF(Q202&gt;$B$10,0,IF(Q202&lt;=$B$9,T201*$J$5/Q202,T201*$I$5/($B$9*$B$15+(Q202-$B$9)*$B$16)))</f>
        <v/>
      </c>
      <c r="U202" s="21">
        <f>IF(Q202&gt;$B$10,0,IF(Q202&lt;=$B$9,U201*$J$6/Q202,U201*$I$6/($B$9*$B$15+(Q202-$B$9)*$B$16)))</f>
        <v/>
      </c>
      <c r="V202" s="21">
        <f>IF(Q202&gt;$B$10,0,IF(Q202&lt;=$B$9,V201*$J$7/Q202,V201*$I$7/($B$9*$B$15+(Q202-$B$9)*$B$16)))</f>
        <v/>
      </c>
      <c r="W202" s="21">
        <f>IF(Q202&gt;$B$10,0,IF(Q202&lt;=$B$9,W201*$J$8/Q202,W201*$I$8/($B$9*$B$15+(Q202-$B$9)*$B$16)))</f>
        <v/>
      </c>
      <c r="X202" s="21">
        <f>IF(Q202&gt;$B$10,0,IF(Q202&lt;=$B$9,X201*$J$9/Q202,X201*$I$9/($B$9*$B$15+(Q202-$B$9)*$B$16)))</f>
        <v/>
      </c>
      <c r="Y202" s="21">
        <f>IF(Q202&gt;$B$10,0,IF(Q202&lt;=$B$9,Y201*$J$10/Q202,Y201*$I$10/($B$9*$B$15+(Q202-$B$9)*$B$16)))</f>
        <v/>
      </c>
      <c r="Z202" s="21">
        <f>IF(Q202&gt;$B$10,0,IF(Q202&lt;=$B$9,Z201*$J$11/Q202,Z201*$I$11/($B$9*$B$15+(Q202-$B$9)*$B$16)))</f>
        <v/>
      </c>
      <c r="AA202" s="21">
        <f>IF(Q202&gt;$B$10,0,IF(Q202&lt;=$B$9,AA201*$J$12/Q202,AA201*$I$12/($B$9*$B$15+(Q202-$B$9)*$B$16)))</f>
        <v/>
      </c>
      <c r="AB202" s="21">
        <f>IF(Q202&gt;$B$10,0,IF(Q202&lt;=$B$9,AB201*$J$13/Q202,AB201*$I$13/($B$9*$B$15+(Q202-$B$9)*$B$16)))</f>
        <v/>
      </c>
      <c r="AC202" s="21">
        <f>IF(Q202&gt;$B$10,0,IF(Q202&lt;=$B$9,AC201*$J$14/Q202,AC201*$I$14/($B$9*$B$15+(Q202-$B$9)*$B$16)))</f>
        <v/>
      </c>
      <c r="AD202" s="21">
        <f>IF(Q202&gt;$B$10,0,IF(Q202&lt;=$B$9,AD201*$J$15/Q202,AD201*$I$15/($B$9*$B$15+(Q202-$B$9)*$B$16)))</f>
        <v/>
      </c>
      <c r="AE202" s="21">
        <f>IF(Q202&gt;$B$10,0,IF(Q202&lt;=$B$9,AE201*$J$16/Q202,AE201*$I$16/($B$9*$B$15+(Q202-$B$9)*$B$16)))</f>
        <v/>
      </c>
    </row>
    <row r="203" ht="15" customHeight="1" s="22">
      <c r="D203" s="33" t="n"/>
      <c r="E203" s="40" t="n"/>
      <c r="F203" s="35" t="n"/>
      <c r="G203" s="35" t="n"/>
      <c r="H203" s="35" t="n"/>
      <c r="Q203" s="21">
        <f>Q202+1</f>
        <v/>
      </c>
      <c r="R203" s="21">
        <f>MAX(Q203-$B$9,0)</f>
        <v/>
      </c>
      <c r="S203" s="21">
        <f>MIN(Q203,$B$9)</f>
        <v/>
      </c>
      <c r="T203" s="21">
        <f>IF(Q203&gt;$B$10,0,IF(Q203&lt;=$B$9,T202*$J$5/Q203,T202*$I$5/($B$9*$B$15+(Q203-$B$9)*$B$16)))</f>
        <v/>
      </c>
      <c r="U203" s="21">
        <f>IF(Q203&gt;$B$10,0,IF(Q203&lt;=$B$9,U202*$J$6/Q203,U202*$I$6/($B$9*$B$15+(Q203-$B$9)*$B$16)))</f>
        <v/>
      </c>
      <c r="V203" s="21">
        <f>IF(Q203&gt;$B$10,0,IF(Q203&lt;=$B$9,V202*$J$7/Q203,V202*$I$7/($B$9*$B$15+(Q203-$B$9)*$B$16)))</f>
        <v/>
      </c>
      <c r="W203" s="21">
        <f>IF(Q203&gt;$B$10,0,IF(Q203&lt;=$B$9,W202*$J$8/Q203,W202*$I$8/($B$9*$B$15+(Q203-$B$9)*$B$16)))</f>
        <v/>
      </c>
      <c r="X203" s="21">
        <f>IF(Q203&gt;$B$10,0,IF(Q203&lt;=$B$9,X202*$J$9/Q203,X202*$I$9/($B$9*$B$15+(Q203-$B$9)*$B$16)))</f>
        <v/>
      </c>
      <c r="Y203" s="21">
        <f>IF(Q203&gt;$B$10,0,IF(Q203&lt;=$B$9,Y202*$J$10/Q203,Y202*$I$10/($B$9*$B$15+(Q203-$B$9)*$B$16)))</f>
        <v/>
      </c>
      <c r="Z203" s="21">
        <f>IF(Q203&gt;$B$10,0,IF(Q203&lt;=$B$9,Z202*$J$11/Q203,Z202*$I$11/($B$9*$B$15+(Q203-$B$9)*$B$16)))</f>
        <v/>
      </c>
      <c r="AA203" s="21">
        <f>IF(Q203&gt;$B$10,0,IF(Q203&lt;=$B$9,AA202*$J$12/Q203,AA202*$I$12/($B$9*$B$15+(Q203-$B$9)*$B$16)))</f>
        <v/>
      </c>
      <c r="AB203" s="21">
        <f>IF(Q203&gt;$B$10,0,IF(Q203&lt;=$B$9,AB202*$J$13/Q203,AB202*$I$13/($B$9*$B$15+(Q203-$B$9)*$B$16)))</f>
        <v/>
      </c>
      <c r="AC203" s="21">
        <f>IF(Q203&gt;$B$10,0,IF(Q203&lt;=$B$9,AC202*$J$14/Q203,AC202*$I$14/($B$9*$B$15+(Q203-$B$9)*$B$16)))</f>
        <v/>
      </c>
      <c r="AD203" s="21">
        <f>IF(Q203&gt;$B$10,0,IF(Q203&lt;=$B$9,AD202*$J$15/Q203,AD202*$I$15/($B$9*$B$15+(Q203-$B$9)*$B$16)))</f>
        <v/>
      </c>
      <c r="AE203" s="21">
        <f>IF(Q203&gt;$B$10,0,IF(Q203&lt;=$B$9,AE202*$J$16/Q203,AE202*$I$16/($B$9*$B$15+(Q203-$B$9)*$B$16)))</f>
        <v/>
      </c>
    </row>
    <row r="204" ht="15" customHeight="1" s="22">
      <c r="D204" s="33" t="n"/>
      <c r="E204" s="40" t="n"/>
      <c r="F204" s="35" t="n"/>
      <c r="G204" s="35" t="n"/>
      <c r="H204" s="35" t="n"/>
      <c r="Q204" s="21">
        <f>Q203+1</f>
        <v/>
      </c>
      <c r="R204" s="21">
        <f>MAX(Q204-$B$9,0)</f>
        <v/>
      </c>
      <c r="S204" s="21">
        <f>MIN(Q204,$B$9)</f>
        <v/>
      </c>
      <c r="T204" s="21">
        <f>IF(Q204&gt;$B$10,0,IF(Q204&lt;=$B$9,T203*$J$5/Q204,T203*$I$5/($B$9*$B$15+(Q204-$B$9)*$B$16)))</f>
        <v/>
      </c>
      <c r="U204" s="21">
        <f>IF(Q204&gt;$B$10,0,IF(Q204&lt;=$B$9,U203*$J$6/Q204,U203*$I$6/($B$9*$B$15+(Q204-$B$9)*$B$16)))</f>
        <v/>
      </c>
      <c r="V204" s="21">
        <f>IF(Q204&gt;$B$10,0,IF(Q204&lt;=$B$9,V203*$J$7/Q204,V203*$I$7/($B$9*$B$15+(Q204-$B$9)*$B$16)))</f>
        <v/>
      </c>
      <c r="W204" s="21">
        <f>IF(Q204&gt;$B$10,0,IF(Q204&lt;=$B$9,W203*$J$8/Q204,W203*$I$8/($B$9*$B$15+(Q204-$B$9)*$B$16)))</f>
        <v/>
      </c>
      <c r="X204" s="21">
        <f>IF(Q204&gt;$B$10,0,IF(Q204&lt;=$B$9,X203*$J$9/Q204,X203*$I$9/($B$9*$B$15+(Q204-$B$9)*$B$16)))</f>
        <v/>
      </c>
      <c r="Y204" s="21">
        <f>IF(Q204&gt;$B$10,0,IF(Q204&lt;=$B$9,Y203*$J$10/Q204,Y203*$I$10/($B$9*$B$15+(Q204-$B$9)*$B$16)))</f>
        <v/>
      </c>
      <c r="Z204" s="21">
        <f>IF(Q204&gt;$B$10,0,IF(Q204&lt;=$B$9,Z203*$J$11/Q204,Z203*$I$11/($B$9*$B$15+(Q204-$B$9)*$B$16)))</f>
        <v/>
      </c>
      <c r="AA204" s="21">
        <f>IF(Q204&gt;$B$10,0,IF(Q204&lt;=$B$9,AA203*$J$12/Q204,AA203*$I$12/($B$9*$B$15+(Q204-$B$9)*$B$16)))</f>
        <v/>
      </c>
      <c r="AB204" s="21">
        <f>IF(Q204&gt;$B$10,0,IF(Q204&lt;=$B$9,AB203*$J$13/Q204,AB203*$I$13/($B$9*$B$15+(Q204-$B$9)*$B$16)))</f>
        <v/>
      </c>
      <c r="AC204" s="21">
        <f>IF(Q204&gt;$B$10,0,IF(Q204&lt;=$B$9,AC203*$J$14/Q204,AC203*$I$14/($B$9*$B$15+(Q204-$B$9)*$B$16)))</f>
        <v/>
      </c>
      <c r="AD204" s="21">
        <f>IF(Q204&gt;$B$10,0,IF(Q204&lt;=$B$9,AD203*$J$15/Q204,AD203*$I$15/($B$9*$B$15+(Q204-$B$9)*$B$16)))</f>
        <v/>
      </c>
      <c r="AE204" s="21">
        <f>IF(Q204&gt;$B$10,0,IF(Q204&lt;=$B$9,AE203*$J$16/Q204,AE203*$I$16/($B$9*$B$15+(Q204-$B$9)*$B$16)))</f>
        <v/>
      </c>
    </row>
    <row r="205" ht="15" customHeight="1" s="22">
      <c r="D205" s="33" t="n"/>
      <c r="E205" s="40" t="n"/>
      <c r="F205" s="35" t="n"/>
      <c r="G205" s="35" t="n"/>
      <c r="H205" s="35" t="n"/>
      <c r="Q205" s="21">
        <f>Q204+1</f>
        <v/>
      </c>
      <c r="R205" s="21">
        <f>MAX(Q205-$B$9,0)</f>
        <v/>
      </c>
      <c r="S205" s="21">
        <f>MIN(Q205,$B$9)</f>
        <v/>
      </c>
      <c r="T205" s="21">
        <f>IF(Q205&gt;$B$10,0,IF(Q205&lt;=$B$9,T204*$J$5/Q205,T204*$I$5/($B$9*$B$15+(Q205-$B$9)*$B$16)))</f>
        <v/>
      </c>
      <c r="U205" s="21">
        <f>IF(Q205&gt;$B$10,0,IF(Q205&lt;=$B$9,U204*$J$6/Q205,U204*$I$6/($B$9*$B$15+(Q205-$B$9)*$B$16)))</f>
        <v/>
      </c>
      <c r="V205" s="21">
        <f>IF(Q205&gt;$B$10,0,IF(Q205&lt;=$B$9,V204*$J$7/Q205,V204*$I$7/($B$9*$B$15+(Q205-$B$9)*$B$16)))</f>
        <v/>
      </c>
      <c r="W205" s="21">
        <f>IF(Q205&gt;$B$10,0,IF(Q205&lt;=$B$9,W204*$J$8/Q205,W204*$I$8/($B$9*$B$15+(Q205-$B$9)*$B$16)))</f>
        <v/>
      </c>
      <c r="X205" s="21">
        <f>IF(Q205&gt;$B$10,0,IF(Q205&lt;=$B$9,X204*$J$9/Q205,X204*$I$9/($B$9*$B$15+(Q205-$B$9)*$B$16)))</f>
        <v/>
      </c>
      <c r="Y205" s="21">
        <f>IF(Q205&gt;$B$10,0,IF(Q205&lt;=$B$9,Y204*$J$10/Q205,Y204*$I$10/($B$9*$B$15+(Q205-$B$9)*$B$16)))</f>
        <v/>
      </c>
      <c r="Z205" s="21">
        <f>IF(Q205&gt;$B$10,0,IF(Q205&lt;=$B$9,Z204*$J$11/Q205,Z204*$I$11/($B$9*$B$15+(Q205-$B$9)*$B$16)))</f>
        <v/>
      </c>
      <c r="AA205" s="21">
        <f>IF(Q205&gt;$B$10,0,IF(Q205&lt;=$B$9,AA204*$J$12/Q205,AA204*$I$12/($B$9*$B$15+(Q205-$B$9)*$B$16)))</f>
        <v/>
      </c>
      <c r="AB205" s="21">
        <f>IF(Q205&gt;$B$10,0,IF(Q205&lt;=$B$9,AB204*$J$13/Q205,AB204*$I$13/($B$9*$B$15+(Q205-$B$9)*$B$16)))</f>
        <v/>
      </c>
      <c r="AC205" s="21">
        <f>IF(Q205&gt;$B$10,0,IF(Q205&lt;=$B$9,AC204*$J$14/Q205,AC204*$I$14/($B$9*$B$15+(Q205-$B$9)*$B$16)))</f>
        <v/>
      </c>
      <c r="AD205" s="21">
        <f>IF(Q205&gt;$B$10,0,IF(Q205&lt;=$B$9,AD204*$J$15/Q205,AD204*$I$15/($B$9*$B$15+(Q205-$B$9)*$B$16)))</f>
        <v/>
      </c>
      <c r="AE205" s="21">
        <f>IF(Q205&gt;$B$10,0,IF(Q205&lt;=$B$9,AE204*$J$16/Q205,AE204*$I$16/($B$9*$B$15+(Q205-$B$9)*$B$16)))</f>
        <v/>
      </c>
    </row>
    <row r="206" ht="15" customHeight="1" s="22">
      <c r="D206" s="33" t="n"/>
      <c r="E206" s="40" t="n"/>
      <c r="F206" s="35" t="n"/>
      <c r="G206" s="35" t="n"/>
      <c r="H206" s="35" t="n"/>
      <c r="Q206" s="21">
        <f>Q205+1</f>
        <v/>
      </c>
      <c r="R206" s="21">
        <f>MAX(Q206-$B$9,0)</f>
        <v/>
      </c>
      <c r="S206" s="21">
        <f>MIN(Q206,$B$9)</f>
        <v/>
      </c>
      <c r="T206" s="21">
        <f>IF(Q206&gt;$B$10,0,IF(Q206&lt;=$B$9,T205*$J$5/Q206,T205*$I$5/($B$9*$B$15+(Q206-$B$9)*$B$16)))</f>
        <v/>
      </c>
      <c r="U206" s="21">
        <f>IF(Q206&gt;$B$10,0,IF(Q206&lt;=$B$9,U205*$J$6/Q206,U205*$I$6/($B$9*$B$15+(Q206-$B$9)*$B$16)))</f>
        <v/>
      </c>
      <c r="V206" s="21">
        <f>IF(Q206&gt;$B$10,0,IF(Q206&lt;=$B$9,V205*$J$7/Q206,V205*$I$7/($B$9*$B$15+(Q206-$B$9)*$B$16)))</f>
        <v/>
      </c>
      <c r="W206" s="21">
        <f>IF(Q206&gt;$B$10,0,IF(Q206&lt;=$B$9,W205*$J$8/Q206,W205*$I$8/($B$9*$B$15+(Q206-$B$9)*$B$16)))</f>
        <v/>
      </c>
      <c r="X206" s="21">
        <f>IF(Q206&gt;$B$10,0,IF(Q206&lt;=$B$9,X205*$J$9/Q206,X205*$I$9/($B$9*$B$15+(Q206-$B$9)*$B$16)))</f>
        <v/>
      </c>
      <c r="Y206" s="21">
        <f>IF(Q206&gt;$B$10,0,IF(Q206&lt;=$B$9,Y205*$J$10/Q206,Y205*$I$10/($B$9*$B$15+(Q206-$B$9)*$B$16)))</f>
        <v/>
      </c>
      <c r="Z206" s="21">
        <f>IF(Q206&gt;$B$10,0,IF(Q206&lt;=$B$9,Z205*$J$11/Q206,Z205*$I$11/($B$9*$B$15+(Q206-$B$9)*$B$16)))</f>
        <v/>
      </c>
      <c r="AA206" s="21">
        <f>IF(Q206&gt;$B$10,0,IF(Q206&lt;=$B$9,AA205*$J$12/Q206,AA205*$I$12/($B$9*$B$15+(Q206-$B$9)*$B$16)))</f>
        <v/>
      </c>
      <c r="AB206" s="21">
        <f>IF(Q206&gt;$B$10,0,IF(Q206&lt;=$B$9,AB205*$J$13/Q206,AB205*$I$13/($B$9*$B$15+(Q206-$B$9)*$B$16)))</f>
        <v/>
      </c>
      <c r="AC206" s="21">
        <f>IF(Q206&gt;$B$10,0,IF(Q206&lt;=$B$9,AC205*$J$14/Q206,AC205*$I$14/($B$9*$B$15+(Q206-$B$9)*$B$16)))</f>
        <v/>
      </c>
      <c r="AD206" s="21">
        <f>IF(Q206&gt;$B$10,0,IF(Q206&lt;=$B$9,AD205*$J$15/Q206,AD205*$I$15/($B$9*$B$15+(Q206-$B$9)*$B$16)))</f>
        <v/>
      </c>
      <c r="AE206" s="21">
        <f>IF(Q206&gt;$B$10,0,IF(Q206&lt;=$B$9,AE205*$J$16/Q206,AE205*$I$16/($B$9*$B$15+(Q206-$B$9)*$B$16)))</f>
        <v/>
      </c>
    </row>
    <row r="207" ht="15" customHeight="1" s="22">
      <c r="D207" s="33" t="n"/>
      <c r="E207" s="40" t="n"/>
      <c r="F207" s="35" t="n"/>
      <c r="G207" s="35" t="n"/>
      <c r="H207" s="35" t="n"/>
      <c r="Q207" s="21">
        <f>Q206+1</f>
        <v/>
      </c>
      <c r="R207" s="21">
        <f>MAX(Q207-$B$9,0)</f>
        <v/>
      </c>
      <c r="S207" s="21">
        <f>MIN(Q207,$B$9)</f>
        <v/>
      </c>
      <c r="T207" s="21">
        <f>IF(Q207&gt;$B$10,0,IF(Q207&lt;=$B$9,T206*$J$5/Q207,T206*$I$5/($B$9*$B$15+(Q207-$B$9)*$B$16)))</f>
        <v/>
      </c>
      <c r="U207" s="21">
        <f>IF(Q207&gt;$B$10,0,IF(Q207&lt;=$B$9,U206*$J$6/Q207,U206*$I$6/($B$9*$B$15+(Q207-$B$9)*$B$16)))</f>
        <v/>
      </c>
      <c r="V207" s="21">
        <f>IF(Q207&gt;$B$10,0,IF(Q207&lt;=$B$9,V206*$J$7/Q207,V206*$I$7/($B$9*$B$15+(Q207-$B$9)*$B$16)))</f>
        <v/>
      </c>
      <c r="W207" s="21">
        <f>IF(Q207&gt;$B$10,0,IF(Q207&lt;=$B$9,W206*$J$8/Q207,W206*$I$8/($B$9*$B$15+(Q207-$B$9)*$B$16)))</f>
        <v/>
      </c>
      <c r="X207" s="21">
        <f>IF(Q207&gt;$B$10,0,IF(Q207&lt;=$B$9,X206*$J$9/Q207,X206*$I$9/($B$9*$B$15+(Q207-$B$9)*$B$16)))</f>
        <v/>
      </c>
      <c r="Y207" s="21">
        <f>IF(Q207&gt;$B$10,0,IF(Q207&lt;=$B$9,Y206*$J$10/Q207,Y206*$I$10/($B$9*$B$15+(Q207-$B$9)*$B$16)))</f>
        <v/>
      </c>
      <c r="Z207" s="21">
        <f>IF(Q207&gt;$B$10,0,IF(Q207&lt;=$B$9,Z206*$J$11/Q207,Z206*$I$11/($B$9*$B$15+(Q207-$B$9)*$B$16)))</f>
        <v/>
      </c>
      <c r="AA207" s="21">
        <f>IF(Q207&gt;$B$10,0,IF(Q207&lt;=$B$9,AA206*$J$12/Q207,AA206*$I$12/($B$9*$B$15+(Q207-$B$9)*$B$16)))</f>
        <v/>
      </c>
      <c r="AB207" s="21">
        <f>IF(Q207&gt;$B$10,0,IF(Q207&lt;=$B$9,AB206*$J$13/Q207,AB206*$I$13/($B$9*$B$15+(Q207-$B$9)*$B$16)))</f>
        <v/>
      </c>
      <c r="AC207" s="21">
        <f>IF(Q207&gt;$B$10,0,IF(Q207&lt;=$B$9,AC206*$J$14/Q207,AC206*$I$14/($B$9*$B$15+(Q207-$B$9)*$B$16)))</f>
        <v/>
      </c>
      <c r="AD207" s="21">
        <f>IF(Q207&gt;$B$10,0,IF(Q207&lt;=$B$9,AD206*$J$15/Q207,AD206*$I$15/($B$9*$B$15+(Q207-$B$9)*$B$16)))</f>
        <v/>
      </c>
      <c r="AE207" s="21">
        <f>IF(Q207&gt;$B$10,0,IF(Q207&lt;=$B$9,AE206*$J$16/Q207,AE206*$I$16/($B$9*$B$15+(Q207-$B$9)*$B$16)))</f>
        <v/>
      </c>
    </row>
    <row r="208" ht="15" customHeight="1" s="22">
      <c r="D208" s="33" t="n"/>
      <c r="E208" s="40" t="n"/>
      <c r="F208" s="35" t="n"/>
      <c r="G208" s="35" t="n"/>
      <c r="H208" s="35" t="n"/>
      <c r="Q208" s="21">
        <f>Q207+1</f>
        <v/>
      </c>
      <c r="R208" s="21">
        <f>MAX(Q208-$B$9,0)</f>
        <v/>
      </c>
      <c r="S208" s="21">
        <f>MIN(Q208,$B$9)</f>
        <v/>
      </c>
      <c r="T208" s="21">
        <f>IF(Q208&gt;$B$10,0,IF(Q208&lt;=$B$9,T207*$J$5/Q208,T207*$I$5/($B$9*$B$15+(Q208-$B$9)*$B$16)))</f>
        <v/>
      </c>
      <c r="U208" s="21">
        <f>IF(Q208&gt;$B$10,0,IF(Q208&lt;=$B$9,U207*$J$6/Q208,U207*$I$6/($B$9*$B$15+(Q208-$B$9)*$B$16)))</f>
        <v/>
      </c>
      <c r="V208" s="21">
        <f>IF(Q208&gt;$B$10,0,IF(Q208&lt;=$B$9,V207*$J$7/Q208,V207*$I$7/($B$9*$B$15+(Q208-$B$9)*$B$16)))</f>
        <v/>
      </c>
      <c r="W208" s="21">
        <f>IF(Q208&gt;$B$10,0,IF(Q208&lt;=$B$9,W207*$J$8/Q208,W207*$I$8/($B$9*$B$15+(Q208-$B$9)*$B$16)))</f>
        <v/>
      </c>
      <c r="X208" s="21">
        <f>IF(Q208&gt;$B$10,0,IF(Q208&lt;=$B$9,X207*$J$9/Q208,X207*$I$9/($B$9*$B$15+(Q208-$B$9)*$B$16)))</f>
        <v/>
      </c>
      <c r="Y208" s="21">
        <f>IF(Q208&gt;$B$10,0,IF(Q208&lt;=$B$9,Y207*$J$10/Q208,Y207*$I$10/($B$9*$B$15+(Q208-$B$9)*$B$16)))</f>
        <v/>
      </c>
      <c r="Z208" s="21">
        <f>IF(Q208&gt;$B$10,0,IF(Q208&lt;=$B$9,Z207*$J$11/Q208,Z207*$I$11/($B$9*$B$15+(Q208-$B$9)*$B$16)))</f>
        <v/>
      </c>
      <c r="AA208" s="21">
        <f>IF(Q208&gt;$B$10,0,IF(Q208&lt;=$B$9,AA207*$J$12/Q208,AA207*$I$12/($B$9*$B$15+(Q208-$B$9)*$B$16)))</f>
        <v/>
      </c>
      <c r="AB208" s="21">
        <f>IF(Q208&gt;$B$10,0,IF(Q208&lt;=$B$9,AB207*$J$13/Q208,AB207*$I$13/($B$9*$B$15+(Q208-$B$9)*$B$16)))</f>
        <v/>
      </c>
      <c r="AC208" s="21">
        <f>IF(Q208&gt;$B$10,0,IF(Q208&lt;=$B$9,AC207*$J$14/Q208,AC207*$I$14/($B$9*$B$15+(Q208-$B$9)*$B$16)))</f>
        <v/>
      </c>
      <c r="AD208" s="21">
        <f>IF(Q208&gt;$B$10,0,IF(Q208&lt;=$B$9,AD207*$J$15/Q208,AD207*$I$15/($B$9*$B$15+(Q208-$B$9)*$B$16)))</f>
        <v/>
      </c>
      <c r="AE208" s="21">
        <f>IF(Q208&gt;$B$10,0,IF(Q208&lt;=$B$9,AE207*$J$16/Q208,AE207*$I$16/($B$9*$B$15+(Q208-$B$9)*$B$16)))</f>
        <v/>
      </c>
    </row>
    <row r="209" ht="15" customHeight="1" s="22">
      <c r="D209" s="33" t="n"/>
      <c r="E209" s="40" t="n"/>
      <c r="F209" s="35" t="n"/>
      <c r="G209" s="35" t="n"/>
      <c r="H209" s="35" t="n"/>
      <c r="Q209" s="21">
        <f>Q208+1</f>
        <v/>
      </c>
      <c r="R209" s="21">
        <f>MAX(Q209-$B$9,0)</f>
        <v/>
      </c>
      <c r="S209" s="21">
        <f>MIN(Q209,$B$9)</f>
        <v/>
      </c>
      <c r="T209" s="21">
        <f>IF(Q209&gt;$B$10,0,IF(Q209&lt;=$B$9,T208*$J$5/Q209,T208*$I$5/($B$9*$B$15+(Q209-$B$9)*$B$16)))</f>
        <v/>
      </c>
      <c r="U209" s="21">
        <f>IF(Q209&gt;$B$10,0,IF(Q209&lt;=$B$9,U208*$J$6/Q209,U208*$I$6/($B$9*$B$15+(Q209-$B$9)*$B$16)))</f>
        <v/>
      </c>
      <c r="V209" s="21">
        <f>IF(Q209&gt;$B$10,0,IF(Q209&lt;=$B$9,V208*$J$7/Q209,V208*$I$7/($B$9*$B$15+(Q209-$B$9)*$B$16)))</f>
        <v/>
      </c>
      <c r="W209" s="21">
        <f>IF(Q209&gt;$B$10,0,IF(Q209&lt;=$B$9,W208*$J$8/Q209,W208*$I$8/($B$9*$B$15+(Q209-$B$9)*$B$16)))</f>
        <v/>
      </c>
      <c r="X209" s="21">
        <f>IF(Q209&gt;$B$10,0,IF(Q209&lt;=$B$9,X208*$J$9/Q209,X208*$I$9/($B$9*$B$15+(Q209-$B$9)*$B$16)))</f>
        <v/>
      </c>
      <c r="Y209" s="21">
        <f>IF(Q209&gt;$B$10,0,IF(Q209&lt;=$B$9,Y208*$J$10/Q209,Y208*$I$10/($B$9*$B$15+(Q209-$B$9)*$B$16)))</f>
        <v/>
      </c>
      <c r="Z209" s="21">
        <f>IF(Q209&gt;$B$10,0,IF(Q209&lt;=$B$9,Z208*$J$11/Q209,Z208*$I$11/($B$9*$B$15+(Q209-$B$9)*$B$16)))</f>
        <v/>
      </c>
      <c r="AA209" s="21">
        <f>IF(Q209&gt;$B$10,0,IF(Q209&lt;=$B$9,AA208*$J$12/Q209,AA208*$I$12/($B$9*$B$15+(Q209-$B$9)*$B$16)))</f>
        <v/>
      </c>
      <c r="AB209" s="21">
        <f>IF(Q209&gt;$B$10,0,IF(Q209&lt;=$B$9,AB208*$J$13/Q209,AB208*$I$13/($B$9*$B$15+(Q209-$B$9)*$B$16)))</f>
        <v/>
      </c>
      <c r="AC209" s="21">
        <f>IF(Q209&gt;$B$10,0,IF(Q209&lt;=$B$9,AC208*$J$14/Q209,AC208*$I$14/($B$9*$B$15+(Q209-$B$9)*$B$16)))</f>
        <v/>
      </c>
      <c r="AD209" s="21">
        <f>IF(Q209&gt;$B$10,0,IF(Q209&lt;=$B$9,AD208*$J$15/Q209,AD208*$I$15/($B$9*$B$15+(Q209-$B$9)*$B$16)))</f>
        <v/>
      </c>
      <c r="AE209" s="21">
        <f>IF(Q209&gt;$B$10,0,IF(Q209&lt;=$B$9,AE208*$J$16/Q209,AE208*$I$16/($B$9*$B$15+(Q209-$B$9)*$B$16)))</f>
        <v/>
      </c>
    </row>
    <row r="210" ht="15" customHeight="1" s="22">
      <c r="D210" s="33" t="n"/>
      <c r="E210" s="40" t="n"/>
      <c r="F210" s="35" t="n"/>
      <c r="G210" s="35" t="n"/>
      <c r="H210" s="35" t="n"/>
      <c r="Q210" s="21">
        <f>Q209+1</f>
        <v/>
      </c>
      <c r="R210" s="21">
        <f>MAX(Q210-$B$9,0)</f>
        <v/>
      </c>
      <c r="S210" s="21">
        <f>MIN(Q210,$B$9)</f>
        <v/>
      </c>
      <c r="T210" s="21">
        <f>IF(Q210&gt;$B$10,0,IF(Q210&lt;=$B$9,T209*$J$5/Q210,T209*$I$5/($B$9*$B$15+(Q210-$B$9)*$B$16)))</f>
        <v/>
      </c>
      <c r="U210" s="21">
        <f>IF(Q210&gt;$B$10,0,IF(Q210&lt;=$B$9,U209*$J$6/Q210,U209*$I$6/($B$9*$B$15+(Q210-$B$9)*$B$16)))</f>
        <v/>
      </c>
      <c r="V210" s="21">
        <f>IF(Q210&gt;$B$10,0,IF(Q210&lt;=$B$9,V209*$J$7/Q210,V209*$I$7/($B$9*$B$15+(Q210-$B$9)*$B$16)))</f>
        <v/>
      </c>
      <c r="W210" s="21">
        <f>IF(Q210&gt;$B$10,0,IF(Q210&lt;=$B$9,W209*$J$8/Q210,W209*$I$8/($B$9*$B$15+(Q210-$B$9)*$B$16)))</f>
        <v/>
      </c>
      <c r="X210" s="21">
        <f>IF(Q210&gt;$B$10,0,IF(Q210&lt;=$B$9,X209*$J$9/Q210,X209*$I$9/($B$9*$B$15+(Q210-$B$9)*$B$16)))</f>
        <v/>
      </c>
      <c r="Y210" s="21">
        <f>IF(Q210&gt;$B$10,0,IF(Q210&lt;=$B$9,Y209*$J$10/Q210,Y209*$I$10/($B$9*$B$15+(Q210-$B$9)*$B$16)))</f>
        <v/>
      </c>
      <c r="Z210" s="21">
        <f>IF(Q210&gt;$B$10,0,IF(Q210&lt;=$B$9,Z209*$J$11/Q210,Z209*$I$11/($B$9*$B$15+(Q210-$B$9)*$B$16)))</f>
        <v/>
      </c>
      <c r="AA210" s="21">
        <f>IF(Q210&gt;$B$10,0,IF(Q210&lt;=$B$9,AA209*$J$12/Q210,AA209*$I$12/($B$9*$B$15+(Q210-$B$9)*$B$16)))</f>
        <v/>
      </c>
      <c r="AB210" s="21">
        <f>IF(Q210&gt;$B$10,0,IF(Q210&lt;=$B$9,AB209*$J$13/Q210,AB209*$I$13/($B$9*$B$15+(Q210-$B$9)*$B$16)))</f>
        <v/>
      </c>
      <c r="AC210" s="21">
        <f>IF(Q210&gt;$B$10,0,IF(Q210&lt;=$B$9,AC209*$J$14/Q210,AC209*$I$14/($B$9*$B$15+(Q210-$B$9)*$B$16)))</f>
        <v/>
      </c>
      <c r="AD210" s="21">
        <f>IF(Q210&gt;$B$10,0,IF(Q210&lt;=$B$9,AD209*$J$15/Q210,AD209*$I$15/($B$9*$B$15+(Q210-$B$9)*$B$16)))</f>
        <v/>
      </c>
      <c r="AE210" s="21">
        <f>IF(Q210&gt;$B$10,0,IF(Q210&lt;=$B$9,AE209*$J$16/Q210,AE209*$I$16/($B$9*$B$15+(Q210-$B$9)*$B$16)))</f>
        <v/>
      </c>
    </row>
    <row r="211" ht="15" customHeight="1" s="22">
      <c r="D211" s="33" t="n"/>
      <c r="E211" s="40" t="n"/>
      <c r="F211" s="35" t="n"/>
      <c r="G211" s="35" t="n"/>
      <c r="H211" s="35" t="n"/>
      <c r="Q211" s="21">
        <f>Q210+1</f>
        <v/>
      </c>
      <c r="R211" s="21">
        <f>MAX(Q211-$B$9,0)</f>
        <v/>
      </c>
      <c r="S211" s="21">
        <f>MIN(Q211,$B$9)</f>
        <v/>
      </c>
      <c r="T211" s="21">
        <f>IF(Q211&gt;$B$10,0,IF(Q211&lt;=$B$9,T210*$J$5/Q211,T210*$I$5/($B$9*$B$15+(Q211-$B$9)*$B$16)))</f>
        <v/>
      </c>
      <c r="U211" s="21">
        <f>IF(Q211&gt;$B$10,0,IF(Q211&lt;=$B$9,U210*$J$6/Q211,U210*$I$6/($B$9*$B$15+(Q211-$B$9)*$B$16)))</f>
        <v/>
      </c>
      <c r="V211" s="21">
        <f>IF(Q211&gt;$B$10,0,IF(Q211&lt;=$B$9,V210*$J$7/Q211,V210*$I$7/($B$9*$B$15+(Q211-$B$9)*$B$16)))</f>
        <v/>
      </c>
      <c r="W211" s="21">
        <f>IF(Q211&gt;$B$10,0,IF(Q211&lt;=$B$9,W210*$J$8/Q211,W210*$I$8/($B$9*$B$15+(Q211-$B$9)*$B$16)))</f>
        <v/>
      </c>
      <c r="X211" s="21">
        <f>IF(Q211&gt;$B$10,0,IF(Q211&lt;=$B$9,X210*$J$9/Q211,X210*$I$9/($B$9*$B$15+(Q211-$B$9)*$B$16)))</f>
        <v/>
      </c>
      <c r="Y211" s="21">
        <f>IF(Q211&gt;$B$10,0,IF(Q211&lt;=$B$9,Y210*$J$10/Q211,Y210*$I$10/($B$9*$B$15+(Q211-$B$9)*$B$16)))</f>
        <v/>
      </c>
      <c r="Z211" s="21">
        <f>IF(Q211&gt;$B$10,0,IF(Q211&lt;=$B$9,Z210*$J$11/Q211,Z210*$I$11/($B$9*$B$15+(Q211-$B$9)*$B$16)))</f>
        <v/>
      </c>
      <c r="AA211" s="21">
        <f>IF(Q211&gt;$B$10,0,IF(Q211&lt;=$B$9,AA210*$J$12/Q211,AA210*$I$12/($B$9*$B$15+(Q211-$B$9)*$B$16)))</f>
        <v/>
      </c>
      <c r="AB211" s="21">
        <f>IF(Q211&gt;$B$10,0,IF(Q211&lt;=$B$9,AB210*$J$13/Q211,AB210*$I$13/($B$9*$B$15+(Q211-$B$9)*$B$16)))</f>
        <v/>
      </c>
      <c r="AC211" s="21">
        <f>IF(Q211&gt;$B$10,0,IF(Q211&lt;=$B$9,AC210*$J$14/Q211,AC210*$I$14/($B$9*$B$15+(Q211-$B$9)*$B$16)))</f>
        <v/>
      </c>
      <c r="AD211" s="21">
        <f>IF(Q211&gt;$B$10,0,IF(Q211&lt;=$B$9,AD210*$J$15/Q211,AD210*$I$15/($B$9*$B$15+(Q211-$B$9)*$B$16)))</f>
        <v/>
      </c>
      <c r="AE211" s="21">
        <f>IF(Q211&gt;$B$10,0,IF(Q211&lt;=$B$9,AE210*$J$16/Q211,AE210*$I$16/($B$9*$B$15+(Q211-$B$9)*$B$16)))</f>
        <v/>
      </c>
    </row>
    <row r="212" ht="15" customHeight="1" s="22">
      <c r="D212" s="33" t="n"/>
      <c r="E212" s="40" t="n"/>
      <c r="F212" s="35" t="n"/>
      <c r="G212" s="35" t="n"/>
      <c r="H212" s="35" t="n"/>
      <c r="Q212" s="21">
        <f>Q211+1</f>
        <v/>
      </c>
      <c r="R212" s="21">
        <f>MAX(Q212-$B$9,0)</f>
        <v/>
      </c>
      <c r="S212" s="21">
        <f>MIN(Q212,$B$9)</f>
        <v/>
      </c>
      <c r="T212" s="21">
        <f>IF(Q212&gt;$B$10,0,IF(Q212&lt;=$B$9,T211*$J$5/Q212,T211*$I$5/($B$9*$B$15+(Q212-$B$9)*$B$16)))</f>
        <v/>
      </c>
      <c r="U212" s="21">
        <f>IF(Q212&gt;$B$10,0,IF(Q212&lt;=$B$9,U211*$J$6/Q212,U211*$I$6/($B$9*$B$15+(Q212-$B$9)*$B$16)))</f>
        <v/>
      </c>
      <c r="V212" s="21">
        <f>IF(Q212&gt;$B$10,0,IF(Q212&lt;=$B$9,V211*$J$7/Q212,V211*$I$7/($B$9*$B$15+(Q212-$B$9)*$B$16)))</f>
        <v/>
      </c>
      <c r="W212" s="21">
        <f>IF(Q212&gt;$B$10,0,IF(Q212&lt;=$B$9,W211*$J$8/Q212,W211*$I$8/($B$9*$B$15+(Q212-$B$9)*$B$16)))</f>
        <v/>
      </c>
      <c r="X212" s="21">
        <f>IF(Q212&gt;$B$10,0,IF(Q212&lt;=$B$9,X211*$J$9/Q212,X211*$I$9/($B$9*$B$15+(Q212-$B$9)*$B$16)))</f>
        <v/>
      </c>
      <c r="Y212" s="21">
        <f>IF(Q212&gt;$B$10,0,IF(Q212&lt;=$B$9,Y211*$J$10/Q212,Y211*$I$10/($B$9*$B$15+(Q212-$B$9)*$B$16)))</f>
        <v/>
      </c>
      <c r="Z212" s="21">
        <f>IF(Q212&gt;$B$10,0,IF(Q212&lt;=$B$9,Z211*$J$11/Q212,Z211*$I$11/($B$9*$B$15+(Q212-$B$9)*$B$16)))</f>
        <v/>
      </c>
      <c r="AA212" s="21">
        <f>IF(Q212&gt;$B$10,0,IF(Q212&lt;=$B$9,AA211*$J$12/Q212,AA211*$I$12/($B$9*$B$15+(Q212-$B$9)*$B$16)))</f>
        <v/>
      </c>
      <c r="AB212" s="21">
        <f>IF(Q212&gt;$B$10,0,IF(Q212&lt;=$B$9,AB211*$J$13/Q212,AB211*$I$13/($B$9*$B$15+(Q212-$B$9)*$B$16)))</f>
        <v/>
      </c>
      <c r="AC212" s="21">
        <f>IF(Q212&gt;$B$10,0,IF(Q212&lt;=$B$9,AC211*$J$14/Q212,AC211*$I$14/($B$9*$B$15+(Q212-$B$9)*$B$16)))</f>
        <v/>
      </c>
      <c r="AD212" s="21">
        <f>IF(Q212&gt;$B$10,0,IF(Q212&lt;=$B$9,AD211*$J$15/Q212,AD211*$I$15/($B$9*$B$15+(Q212-$B$9)*$B$16)))</f>
        <v/>
      </c>
      <c r="AE212" s="21">
        <f>IF(Q212&gt;$B$10,0,IF(Q212&lt;=$B$9,AE211*$J$16/Q212,AE211*$I$16/($B$9*$B$15+(Q212-$B$9)*$B$16)))</f>
        <v/>
      </c>
    </row>
    <row r="213" ht="15" customHeight="1" s="22">
      <c r="D213" s="33" t="n"/>
      <c r="E213" s="40" t="n"/>
      <c r="F213" s="35" t="n"/>
      <c r="G213" s="35" t="n"/>
      <c r="H213" s="35" t="n"/>
      <c r="Q213" s="21">
        <f>Q212+1</f>
        <v/>
      </c>
      <c r="R213" s="21">
        <f>MAX(Q213-$B$9,0)</f>
        <v/>
      </c>
      <c r="S213" s="21">
        <f>MIN(Q213,$B$9)</f>
        <v/>
      </c>
      <c r="T213" s="21">
        <f>IF(Q213&gt;$B$10,0,IF(Q213&lt;=$B$9,T212*$J$5/Q213,T212*$I$5/($B$9*$B$15+(Q213-$B$9)*$B$16)))</f>
        <v/>
      </c>
      <c r="U213" s="21">
        <f>IF(Q213&gt;$B$10,0,IF(Q213&lt;=$B$9,U212*$J$6/Q213,U212*$I$6/($B$9*$B$15+(Q213-$B$9)*$B$16)))</f>
        <v/>
      </c>
      <c r="V213" s="21">
        <f>IF(Q213&gt;$B$10,0,IF(Q213&lt;=$B$9,V212*$J$7/Q213,V212*$I$7/($B$9*$B$15+(Q213-$B$9)*$B$16)))</f>
        <v/>
      </c>
      <c r="W213" s="21">
        <f>IF(Q213&gt;$B$10,0,IF(Q213&lt;=$B$9,W212*$J$8/Q213,W212*$I$8/($B$9*$B$15+(Q213-$B$9)*$B$16)))</f>
        <v/>
      </c>
      <c r="X213" s="21">
        <f>IF(Q213&gt;$B$10,0,IF(Q213&lt;=$B$9,X212*$J$9/Q213,X212*$I$9/($B$9*$B$15+(Q213-$B$9)*$B$16)))</f>
        <v/>
      </c>
      <c r="Y213" s="21">
        <f>IF(Q213&gt;$B$10,0,IF(Q213&lt;=$B$9,Y212*$J$10/Q213,Y212*$I$10/($B$9*$B$15+(Q213-$B$9)*$B$16)))</f>
        <v/>
      </c>
      <c r="Z213" s="21">
        <f>IF(Q213&gt;$B$10,0,IF(Q213&lt;=$B$9,Z212*$J$11/Q213,Z212*$I$11/($B$9*$B$15+(Q213-$B$9)*$B$16)))</f>
        <v/>
      </c>
      <c r="AA213" s="21">
        <f>IF(Q213&gt;$B$10,0,IF(Q213&lt;=$B$9,AA212*$J$12/Q213,AA212*$I$12/($B$9*$B$15+(Q213-$B$9)*$B$16)))</f>
        <v/>
      </c>
      <c r="AB213" s="21">
        <f>IF(Q213&gt;$B$10,0,IF(Q213&lt;=$B$9,AB212*$J$13/Q213,AB212*$I$13/($B$9*$B$15+(Q213-$B$9)*$B$16)))</f>
        <v/>
      </c>
      <c r="AC213" s="21">
        <f>IF(Q213&gt;$B$10,0,IF(Q213&lt;=$B$9,AC212*$J$14/Q213,AC212*$I$14/($B$9*$B$15+(Q213-$B$9)*$B$16)))</f>
        <v/>
      </c>
      <c r="AD213" s="21">
        <f>IF(Q213&gt;$B$10,0,IF(Q213&lt;=$B$9,AD212*$J$15/Q213,AD212*$I$15/($B$9*$B$15+(Q213-$B$9)*$B$16)))</f>
        <v/>
      </c>
      <c r="AE213" s="21">
        <f>IF(Q213&gt;$B$10,0,IF(Q213&lt;=$B$9,AE212*$J$16/Q213,AE212*$I$16/($B$9*$B$15+(Q213-$B$9)*$B$16)))</f>
        <v/>
      </c>
    </row>
    <row r="214" ht="15" customHeight="1" s="22">
      <c r="D214" s="33" t="n"/>
      <c r="E214" s="40" t="n"/>
      <c r="F214" s="35" t="n"/>
      <c r="G214" s="35" t="n"/>
      <c r="H214" s="35" t="n"/>
      <c r="Q214" s="21">
        <f>Q213+1</f>
        <v/>
      </c>
      <c r="R214" s="21">
        <f>MAX(Q214-$B$9,0)</f>
        <v/>
      </c>
      <c r="S214" s="21">
        <f>MIN(Q214,$B$9)</f>
        <v/>
      </c>
      <c r="T214" s="21">
        <f>IF(Q214&gt;$B$10,0,IF(Q214&lt;=$B$9,T213*$J$5/Q214,T213*$I$5/($B$9*$B$15+(Q214-$B$9)*$B$16)))</f>
        <v/>
      </c>
      <c r="U214" s="21">
        <f>IF(Q214&gt;$B$10,0,IF(Q214&lt;=$B$9,U213*$J$6/Q214,U213*$I$6/($B$9*$B$15+(Q214-$B$9)*$B$16)))</f>
        <v/>
      </c>
      <c r="V214" s="21">
        <f>IF(Q214&gt;$B$10,0,IF(Q214&lt;=$B$9,V213*$J$7/Q214,V213*$I$7/($B$9*$B$15+(Q214-$B$9)*$B$16)))</f>
        <v/>
      </c>
      <c r="W214" s="21">
        <f>IF(Q214&gt;$B$10,0,IF(Q214&lt;=$B$9,W213*$J$8/Q214,W213*$I$8/($B$9*$B$15+(Q214-$B$9)*$B$16)))</f>
        <v/>
      </c>
      <c r="X214" s="21">
        <f>IF(Q214&gt;$B$10,0,IF(Q214&lt;=$B$9,X213*$J$9/Q214,X213*$I$9/($B$9*$B$15+(Q214-$B$9)*$B$16)))</f>
        <v/>
      </c>
      <c r="Y214" s="21">
        <f>IF(Q214&gt;$B$10,0,IF(Q214&lt;=$B$9,Y213*$J$10/Q214,Y213*$I$10/($B$9*$B$15+(Q214-$B$9)*$B$16)))</f>
        <v/>
      </c>
      <c r="Z214" s="21">
        <f>IF(Q214&gt;$B$10,0,IF(Q214&lt;=$B$9,Z213*$J$11/Q214,Z213*$I$11/($B$9*$B$15+(Q214-$B$9)*$B$16)))</f>
        <v/>
      </c>
      <c r="AA214" s="21">
        <f>IF(Q214&gt;$B$10,0,IF(Q214&lt;=$B$9,AA213*$J$12/Q214,AA213*$I$12/($B$9*$B$15+(Q214-$B$9)*$B$16)))</f>
        <v/>
      </c>
      <c r="AB214" s="21">
        <f>IF(Q214&gt;$B$10,0,IF(Q214&lt;=$B$9,AB213*$J$13/Q214,AB213*$I$13/($B$9*$B$15+(Q214-$B$9)*$B$16)))</f>
        <v/>
      </c>
      <c r="AC214" s="21">
        <f>IF(Q214&gt;$B$10,0,IF(Q214&lt;=$B$9,AC213*$J$14/Q214,AC213*$I$14/($B$9*$B$15+(Q214-$B$9)*$B$16)))</f>
        <v/>
      </c>
      <c r="AD214" s="21">
        <f>IF(Q214&gt;$B$10,0,IF(Q214&lt;=$B$9,AD213*$J$15/Q214,AD213*$I$15/($B$9*$B$15+(Q214-$B$9)*$B$16)))</f>
        <v/>
      </c>
      <c r="AE214" s="21">
        <f>IF(Q214&gt;$B$10,0,IF(Q214&lt;=$B$9,AE213*$J$16/Q214,AE213*$I$16/($B$9*$B$15+(Q214-$B$9)*$B$16)))</f>
        <v/>
      </c>
    </row>
    <row r="215" ht="15" customHeight="1" s="22">
      <c r="D215" s="33" t="n"/>
      <c r="E215" s="40" t="n"/>
      <c r="F215" s="35" t="n"/>
      <c r="G215" s="35" t="n"/>
      <c r="H215" s="35" t="n"/>
      <c r="Q215" s="21">
        <f>Q214+1</f>
        <v/>
      </c>
      <c r="R215" s="21">
        <f>MAX(Q215-$B$9,0)</f>
        <v/>
      </c>
      <c r="S215" s="21">
        <f>MIN(Q215,$B$9)</f>
        <v/>
      </c>
      <c r="T215" s="21">
        <f>IF(Q215&gt;$B$10,0,IF(Q215&lt;=$B$9,T214*$J$5/Q215,T214*$I$5/($B$9*$B$15+(Q215-$B$9)*$B$16)))</f>
        <v/>
      </c>
      <c r="U215" s="21">
        <f>IF(Q215&gt;$B$10,0,IF(Q215&lt;=$B$9,U214*$J$6/Q215,U214*$I$6/($B$9*$B$15+(Q215-$B$9)*$B$16)))</f>
        <v/>
      </c>
      <c r="V215" s="21">
        <f>IF(Q215&gt;$B$10,0,IF(Q215&lt;=$B$9,V214*$J$7/Q215,V214*$I$7/($B$9*$B$15+(Q215-$B$9)*$B$16)))</f>
        <v/>
      </c>
      <c r="W215" s="21">
        <f>IF(Q215&gt;$B$10,0,IF(Q215&lt;=$B$9,W214*$J$8/Q215,W214*$I$8/($B$9*$B$15+(Q215-$B$9)*$B$16)))</f>
        <v/>
      </c>
      <c r="X215" s="21">
        <f>IF(Q215&gt;$B$10,0,IF(Q215&lt;=$B$9,X214*$J$9/Q215,X214*$I$9/($B$9*$B$15+(Q215-$B$9)*$B$16)))</f>
        <v/>
      </c>
      <c r="Y215" s="21">
        <f>IF(Q215&gt;$B$10,0,IF(Q215&lt;=$B$9,Y214*$J$10/Q215,Y214*$I$10/($B$9*$B$15+(Q215-$B$9)*$B$16)))</f>
        <v/>
      </c>
      <c r="Z215" s="21">
        <f>IF(Q215&gt;$B$10,0,IF(Q215&lt;=$B$9,Z214*$J$11/Q215,Z214*$I$11/($B$9*$B$15+(Q215-$B$9)*$B$16)))</f>
        <v/>
      </c>
      <c r="AA215" s="21">
        <f>IF(Q215&gt;$B$10,0,IF(Q215&lt;=$B$9,AA214*$J$12/Q215,AA214*$I$12/($B$9*$B$15+(Q215-$B$9)*$B$16)))</f>
        <v/>
      </c>
      <c r="AB215" s="21">
        <f>IF(Q215&gt;$B$10,0,IF(Q215&lt;=$B$9,AB214*$J$13/Q215,AB214*$I$13/($B$9*$B$15+(Q215-$B$9)*$B$16)))</f>
        <v/>
      </c>
      <c r="AC215" s="21">
        <f>IF(Q215&gt;$B$10,0,IF(Q215&lt;=$B$9,AC214*$J$14/Q215,AC214*$I$14/($B$9*$B$15+(Q215-$B$9)*$B$16)))</f>
        <v/>
      </c>
      <c r="AD215" s="21">
        <f>IF(Q215&gt;$B$10,0,IF(Q215&lt;=$B$9,AD214*$J$15/Q215,AD214*$I$15/($B$9*$B$15+(Q215-$B$9)*$B$16)))</f>
        <v/>
      </c>
      <c r="AE215" s="21">
        <f>IF(Q215&gt;$B$10,0,IF(Q215&lt;=$B$9,AE214*$J$16/Q215,AE214*$I$16/($B$9*$B$15+(Q215-$B$9)*$B$16)))</f>
        <v/>
      </c>
    </row>
    <row r="216" ht="15" customHeight="1" s="22">
      <c r="D216" s="33" t="n"/>
      <c r="E216" s="40" t="n"/>
      <c r="F216" s="35" t="n"/>
      <c r="G216" s="35" t="n"/>
      <c r="H216" s="35" t="n"/>
      <c r="Q216" s="21">
        <f>Q215+1</f>
        <v/>
      </c>
      <c r="R216" s="21">
        <f>MAX(Q216-$B$9,0)</f>
        <v/>
      </c>
      <c r="S216" s="21">
        <f>MIN(Q216,$B$9)</f>
        <v/>
      </c>
      <c r="T216" s="21">
        <f>IF(Q216&gt;$B$10,0,IF(Q216&lt;=$B$9,T215*$J$5/Q216,T215*$I$5/($B$9*$B$15+(Q216-$B$9)*$B$16)))</f>
        <v/>
      </c>
      <c r="U216" s="21">
        <f>IF(Q216&gt;$B$10,0,IF(Q216&lt;=$B$9,U215*$J$6/Q216,U215*$I$6/($B$9*$B$15+(Q216-$B$9)*$B$16)))</f>
        <v/>
      </c>
      <c r="V216" s="21">
        <f>IF(Q216&gt;$B$10,0,IF(Q216&lt;=$B$9,V215*$J$7/Q216,V215*$I$7/($B$9*$B$15+(Q216-$B$9)*$B$16)))</f>
        <v/>
      </c>
      <c r="W216" s="21">
        <f>IF(Q216&gt;$B$10,0,IF(Q216&lt;=$B$9,W215*$J$8/Q216,W215*$I$8/($B$9*$B$15+(Q216-$B$9)*$B$16)))</f>
        <v/>
      </c>
      <c r="X216" s="21">
        <f>IF(Q216&gt;$B$10,0,IF(Q216&lt;=$B$9,X215*$J$9/Q216,X215*$I$9/($B$9*$B$15+(Q216-$B$9)*$B$16)))</f>
        <v/>
      </c>
      <c r="Y216" s="21">
        <f>IF(Q216&gt;$B$10,0,IF(Q216&lt;=$B$9,Y215*$J$10/Q216,Y215*$I$10/($B$9*$B$15+(Q216-$B$9)*$B$16)))</f>
        <v/>
      </c>
      <c r="Z216" s="21">
        <f>IF(Q216&gt;$B$10,0,IF(Q216&lt;=$B$9,Z215*$J$11/Q216,Z215*$I$11/($B$9*$B$15+(Q216-$B$9)*$B$16)))</f>
        <v/>
      </c>
      <c r="AA216" s="21">
        <f>IF(Q216&gt;$B$10,0,IF(Q216&lt;=$B$9,AA215*$J$12/Q216,AA215*$I$12/($B$9*$B$15+(Q216-$B$9)*$B$16)))</f>
        <v/>
      </c>
      <c r="AB216" s="21">
        <f>IF(Q216&gt;$B$10,0,IF(Q216&lt;=$B$9,AB215*$J$13/Q216,AB215*$I$13/($B$9*$B$15+(Q216-$B$9)*$B$16)))</f>
        <v/>
      </c>
      <c r="AC216" s="21">
        <f>IF(Q216&gt;$B$10,0,IF(Q216&lt;=$B$9,AC215*$J$14/Q216,AC215*$I$14/($B$9*$B$15+(Q216-$B$9)*$B$16)))</f>
        <v/>
      </c>
      <c r="AD216" s="21">
        <f>IF(Q216&gt;$B$10,0,IF(Q216&lt;=$B$9,AD215*$J$15/Q216,AD215*$I$15/($B$9*$B$15+(Q216-$B$9)*$B$16)))</f>
        <v/>
      </c>
      <c r="AE216" s="21">
        <f>IF(Q216&gt;$B$10,0,IF(Q216&lt;=$B$9,AE215*$J$16/Q216,AE215*$I$16/($B$9*$B$15+(Q216-$B$9)*$B$16)))</f>
        <v/>
      </c>
    </row>
    <row r="217" ht="15" customHeight="1" s="22">
      <c r="D217" s="33" t="n"/>
      <c r="E217" s="40" t="n"/>
      <c r="F217" s="35" t="n"/>
      <c r="G217" s="35" t="n"/>
      <c r="H217" s="35" t="n"/>
      <c r="Q217" s="21">
        <f>Q216+1</f>
        <v/>
      </c>
      <c r="R217" s="21">
        <f>MAX(Q217-$B$9,0)</f>
        <v/>
      </c>
      <c r="S217" s="21">
        <f>MIN(Q217,$B$9)</f>
        <v/>
      </c>
      <c r="T217" s="21">
        <f>IF(Q217&gt;$B$10,0,IF(Q217&lt;=$B$9,T216*$J$5/Q217,T216*$I$5/($B$9*$B$15+(Q217-$B$9)*$B$16)))</f>
        <v/>
      </c>
      <c r="U217" s="21">
        <f>IF(Q217&gt;$B$10,0,IF(Q217&lt;=$B$9,U216*$J$6/Q217,U216*$I$6/($B$9*$B$15+(Q217-$B$9)*$B$16)))</f>
        <v/>
      </c>
      <c r="V217" s="21">
        <f>IF(Q217&gt;$B$10,0,IF(Q217&lt;=$B$9,V216*$J$7/Q217,V216*$I$7/($B$9*$B$15+(Q217-$B$9)*$B$16)))</f>
        <v/>
      </c>
      <c r="W217" s="21">
        <f>IF(Q217&gt;$B$10,0,IF(Q217&lt;=$B$9,W216*$J$8/Q217,W216*$I$8/($B$9*$B$15+(Q217-$B$9)*$B$16)))</f>
        <v/>
      </c>
      <c r="X217" s="21">
        <f>IF(Q217&gt;$B$10,0,IF(Q217&lt;=$B$9,X216*$J$9/Q217,X216*$I$9/($B$9*$B$15+(Q217-$B$9)*$B$16)))</f>
        <v/>
      </c>
      <c r="Y217" s="21">
        <f>IF(Q217&gt;$B$10,0,IF(Q217&lt;=$B$9,Y216*$J$10/Q217,Y216*$I$10/($B$9*$B$15+(Q217-$B$9)*$B$16)))</f>
        <v/>
      </c>
      <c r="Z217" s="21">
        <f>IF(Q217&gt;$B$10,0,IF(Q217&lt;=$B$9,Z216*$J$11/Q217,Z216*$I$11/($B$9*$B$15+(Q217-$B$9)*$B$16)))</f>
        <v/>
      </c>
      <c r="AA217" s="21">
        <f>IF(Q217&gt;$B$10,0,IF(Q217&lt;=$B$9,AA216*$J$12/Q217,AA216*$I$12/($B$9*$B$15+(Q217-$B$9)*$B$16)))</f>
        <v/>
      </c>
      <c r="AB217" s="21">
        <f>IF(Q217&gt;$B$10,0,IF(Q217&lt;=$B$9,AB216*$J$13/Q217,AB216*$I$13/($B$9*$B$15+(Q217-$B$9)*$B$16)))</f>
        <v/>
      </c>
      <c r="AC217" s="21">
        <f>IF(Q217&gt;$B$10,0,IF(Q217&lt;=$B$9,AC216*$J$14/Q217,AC216*$I$14/($B$9*$B$15+(Q217-$B$9)*$B$16)))</f>
        <v/>
      </c>
      <c r="AD217" s="21">
        <f>IF(Q217&gt;$B$10,0,IF(Q217&lt;=$B$9,AD216*$J$15/Q217,AD216*$I$15/($B$9*$B$15+(Q217-$B$9)*$B$16)))</f>
        <v/>
      </c>
      <c r="AE217" s="21">
        <f>IF(Q217&gt;$B$10,0,IF(Q217&lt;=$B$9,AE216*$J$16/Q217,AE216*$I$16/($B$9*$B$15+(Q217-$B$9)*$B$16)))</f>
        <v/>
      </c>
    </row>
    <row r="218" ht="15" customHeight="1" s="22">
      <c r="D218" s="33" t="n"/>
      <c r="E218" s="40" t="n"/>
      <c r="F218" s="35" t="n"/>
      <c r="G218" s="35" t="n"/>
      <c r="H218" s="35" t="n"/>
      <c r="Q218" s="21">
        <f>Q217+1</f>
        <v/>
      </c>
      <c r="R218" s="21">
        <f>MAX(Q218-$B$9,0)</f>
        <v/>
      </c>
      <c r="S218" s="21">
        <f>MIN(Q218,$B$9)</f>
        <v/>
      </c>
      <c r="T218" s="21">
        <f>IF(Q218&gt;$B$10,0,IF(Q218&lt;=$B$9,T217*$J$5/Q218,T217*$I$5/($B$9*$B$15+(Q218-$B$9)*$B$16)))</f>
        <v/>
      </c>
      <c r="U218" s="21">
        <f>IF(Q218&gt;$B$10,0,IF(Q218&lt;=$B$9,U217*$J$6/Q218,U217*$I$6/($B$9*$B$15+(Q218-$B$9)*$B$16)))</f>
        <v/>
      </c>
      <c r="V218" s="21">
        <f>IF(Q218&gt;$B$10,0,IF(Q218&lt;=$B$9,V217*$J$7/Q218,V217*$I$7/($B$9*$B$15+(Q218-$B$9)*$B$16)))</f>
        <v/>
      </c>
      <c r="W218" s="21">
        <f>IF(Q218&gt;$B$10,0,IF(Q218&lt;=$B$9,W217*$J$8/Q218,W217*$I$8/($B$9*$B$15+(Q218-$B$9)*$B$16)))</f>
        <v/>
      </c>
      <c r="X218" s="21">
        <f>IF(Q218&gt;$B$10,0,IF(Q218&lt;=$B$9,X217*$J$9/Q218,X217*$I$9/($B$9*$B$15+(Q218-$B$9)*$B$16)))</f>
        <v/>
      </c>
      <c r="Y218" s="21">
        <f>IF(Q218&gt;$B$10,0,IF(Q218&lt;=$B$9,Y217*$J$10/Q218,Y217*$I$10/($B$9*$B$15+(Q218-$B$9)*$B$16)))</f>
        <v/>
      </c>
      <c r="Z218" s="21">
        <f>IF(Q218&gt;$B$10,0,IF(Q218&lt;=$B$9,Z217*$J$11/Q218,Z217*$I$11/($B$9*$B$15+(Q218-$B$9)*$B$16)))</f>
        <v/>
      </c>
      <c r="AA218" s="21">
        <f>IF(Q218&gt;$B$10,0,IF(Q218&lt;=$B$9,AA217*$J$12/Q218,AA217*$I$12/($B$9*$B$15+(Q218-$B$9)*$B$16)))</f>
        <v/>
      </c>
      <c r="AB218" s="21">
        <f>IF(Q218&gt;$B$10,0,IF(Q218&lt;=$B$9,AB217*$J$13/Q218,AB217*$I$13/($B$9*$B$15+(Q218-$B$9)*$B$16)))</f>
        <v/>
      </c>
      <c r="AC218" s="21">
        <f>IF(Q218&gt;$B$10,0,IF(Q218&lt;=$B$9,AC217*$J$14/Q218,AC217*$I$14/($B$9*$B$15+(Q218-$B$9)*$B$16)))</f>
        <v/>
      </c>
      <c r="AD218" s="21">
        <f>IF(Q218&gt;$B$10,0,IF(Q218&lt;=$B$9,AD217*$J$15/Q218,AD217*$I$15/($B$9*$B$15+(Q218-$B$9)*$B$16)))</f>
        <v/>
      </c>
      <c r="AE218" s="21">
        <f>IF(Q218&gt;$B$10,0,IF(Q218&lt;=$B$9,AE217*$J$16/Q218,AE217*$I$16/($B$9*$B$15+(Q218-$B$9)*$B$16)))</f>
        <v/>
      </c>
    </row>
    <row r="219" ht="15" customHeight="1" s="22">
      <c r="D219" s="33" t="n"/>
      <c r="E219" s="40" t="n"/>
      <c r="F219" s="35" t="n"/>
      <c r="G219" s="35" t="n"/>
      <c r="H219" s="35" t="n"/>
      <c r="Q219" s="21">
        <f>Q218+1</f>
        <v/>
      </c>
      <c r="R219" s="21">
        <f>MAX(Q219-$B$9,0)</f>
        <v/>
      </c>
      <c r="S219" s="21">
        <f>MIN(Q219,$B$9)</f>
        <v/>
      </c>
      <c r="T219" s="21">
        <f>IF(Q219&gt;$B$10,0,IF(Q219&lt;=$B$9,T218*$J$5/Q219,T218*$I$5/($B$9*$B$15+(Q219-$B$9)*$B$16)))</f>
        <v/>
      </c>
      <c r="U219" s="21">
        <f>IF(Q219&gt;$B$10,0,IF(Q219&lt;=$B$9,U218*$J$6/Q219,U218*$I$6/($B$9*$B$15+(Q219-$B$9)*$B$16)))</f>
        <v/>
      </c>
      <c r="V219" s="21">
        <f>IF(Q219&gt;$B$10,0,IF(Q219&lt;=$B$9,V218*$J$7/Q219,V218*$I$7/($B$9*$B$15+(Q219-$B$9)*$B$16)))</f>
        <v/>
      </c>
      <c r="W219" s="21">
        <f>IF(Q219&gt;$B$10,0,IF(Q219&lt;=$B$9,W218*$J$8/Q219,W218*$I$8/($B$9*$B$15+(Q219-$B$9)*$B$16)))</f>
        <v/>
      </c>
      <c r="X219" s="21">
        <f>IF(Q219&gt;$B$10,0,IF(Q219&lt;=$B$9,X218*$J$9/Q219,X218*$I$9/($B$9*$B$15+(Q219-$B$9)*$B$16)))</f>
        <v/>
      </c>
      <c r="Y219" s="21">
        <f>IF(Q219&gt;$B$10,0,IF(Q219&lt;=$B$9,Y218*$J$10/Q219,Y218*$I$10/($B$9*$B$15+(Q219-$B$9)*$B$16)))</f>
        <v/>
      </c>
      <c r="Z219" s="21">
        <f>IF(Q219&gt;$B$10,0,IF(Q219&lt;=$B$9,Z218*$J$11/Q219,Z218*$I$11/($B$9*$B$15+(Q219-$B$9)*$B$16)))</f>
        <v/>
      </c>
      <c r="AA219" s="21">
        <f>IF(Q219&gt;$B$10,0,IF(Q219&lt;=$B$9,AA218*$J$12/Q219,AA218*$I$12/($B$9*$B$15+(Q219-$B$9)*$B$16)))</f>
        <v/>
      </c>
      <c r="AB219" s="21">
        <f>IF(Q219&gt;$B$10,0,IF(Q219&lt;=$B$9,AB218*$J$13/Q219,AB218*$I$13/($B$9*$B$15+(Q219-$B$9)*$B$16)))</f>
        <v/>
      </c>
      <c r="AC219" s="21">
        <f>IF(Q219&gt;$B$10,0,IF(Q219&lt;=$B$9,AC218*$J$14/Q219,AC218*$I$14/($B$9*$B$15+(Q219-$B$9)*$B$16)))</f>
        <v/>
      </c>
      <c r="AD219" s="21">
        <f>IF(Q219&gt;$B$10,0,IF(Q219&lt;=$B$9,AD218*$J$15/Q219,AD218*$I$15/($B$9*$B$15+(Q219-$B$9)*$B$16)))</f>
        <v/>
      </c>
      <c r="AE219" s="21">
        <f>IF(Q219&gt;$B$10,0,IF(Q219&lt;=$B$9,AE218*$J$16/Q219,AE218*$I$16/($B$9*$B$15+(Q219-$B$9)*$B$16)))</f>
        <v/>
      </c>
    </row>
    <row r="220" ht="15" customHeight="1" s="22">
      <c r="D220" s="33" t="n"/>
      <c r="E220" s="40" t="n"/>
      <c r="F220" s="35" t="n"/>
      <c r="G220" s="35" t="n"/>
      <c r="H220" s="35" t="n"/>
      <c r="Q220" s="21">
        <f>Q219+1</f>
        <v/>
      </c>
      <c r="R220" s="21">
        <f>MAX(Q220-$B$9,0)</f>
        <v/>
      </c>
      <c r="S220" s="21">
        <f>MIN(Q220,$B$9)</f>
        <v/>
      </c>
      <c r="T220" s="21">
        <f>IF(Q220&gt;$B$10,0,IF(Q220&lt;=$B$9,T219*$J$5/Q220,T219*$I$5/($B$9*$B$15+(Q220-$B$9)*$B$16)))</f>
        <v/>
      </c>
      <c r="U220" s="21">
        <f>IF(Q220&gt;$B$10,0,IF(Q220&lt;=$B$9,U219*$J$6/Q220,U219*$I$6/($B$9*$B$15+(Q220-$B$9)*$B$16)))</f>
        <v/>
      </c>
      <c r="V220" s="21">
        <f>IF(Q220&gt;$B$10,0,IF(Q220&lt;=$B$9,V219*$J$7/Q220,V219*$I$7/($B$9*$B$15+(Q220-$B$9)*$B$16)))</f>
        <v/>
      </c>
      <c r="W220" s="21">
        <f>IF(Q220&gt;$B$10,0,IF(Q220&lt;=$B$9,W219*$J$8/Q220,W219*$I$8/($B$9*$B$15+(Q220-$B$9)*$B$16)))</f>
        <v/>
      </c>
      <c r="X220" s="21">
        <f>IF(Q220&gt;$B$10,0,IF(Q220&lt;=$B$9,X219*$J$9/Q220,X219*$I$9/($B$9*$B$15+(Q220-$B$9)*$B$16)))</f>
        <v/>
      </c>
      <c r="Y220" s="21">
        <f>IF(Q220&gt;$B$10,0,IF(Q220&lt;=$B$9,Y219*$J$10/Q220,Y219*$I$10/($B$9*$B$15+(Q220-$B$9)*$B$16)))</f>
        <v/>
      </c>
      <c r="Z220" s="21">
        <f>IF(Q220&gt;$B$10,0,IF(Q220&lt;=$B$9,Z219*$J$11/Q220,Z219*$I$11/($B$9*$B$15+(Q220-$B$9)*$B$16)))</f>
        <v/>
      </c>
      <c r="AA220" s="21">
        <f>IF(Q220&gt;$B$10,0,IF(Q220&lt;=$B$9,AA219*$J$12/Q220,AA219*$I$12/($B$9*$B$15+(Q220-$B$9)*$B$16)))</f>
        <v/>
      </c>
      <c r="AB220" s="21">
        <f>IF(Q220&gt;$B$10,0,IF(Q220&lt;=$B$9,AB219*$J$13/Q220,AB219*$I$13/($B$9*$B$15+(Q220-$B$9)*$B$16)))</f>
        <v/>
      </c>
      <c r="AC220" s="21">
        <f>IF(Q220&gt;$B$10,0,IF(Q220&lt;=$B$9,AC219*$J$14/Q220,AC219*$I$14/($B$9*$B$15+(Q220-$B$9)*$B$16)))</f>
        <v/>
      </c>
      <c r="AD220" s="21">
        <f>IF(Q220&gt;$B$10,0,IF(Q220&lt;=$B$9,AD219*$J$15/Q220,AD219*$I$15/($B$9*$B$15+(Q220-$B$9)*$B$16)))</f>
        <v/>
      </c>
      <c r="AE220" s="21">
        <f>IF(Q220&gt;$B$10,0,IF(Q220&lt;=$B$9,AE219*$J$16/Q220,AE219*$I$16/($B$9*$B$15+(Q220-$B$9)*$B$16)))</f>
        <v/>
      </c>
    </row>
    <row r="221" ht="15" customHeight="1" s="22">
      <c r="D221" s="33" t="n"/>
      <c r="E221" s="40" t="n"/>
      <c r="F221" s="35" t="n"/>
      <c r="G221" s="35" t="n"/>
      <c r="H221" s="35" t="n"/>
      <c r="Q221" s="21">
        <f>Q220+1</f>
        <v/>
      </c>
      <c r="R221" s="21">
        <f>MAX(Q221-$B$9,0)</f>
        <v/>
      </c>
      <c r="S221" s="21">
        <f>MIN(Q221,$B$9)</f>
        <v/>
      </c>
      <c r="T221" s="21">
        <f>IF(Q221&gt;$B$10,0,IF(Q221&lt;=$B$9,T220*$J$5/Q221,T220*$I$5/($B$9*$B$15+(Q221-$B$9)*$B$16)))</f>
        <v/>
      </c>
      <c r="U221" s="21">
        <f>IF(Q221&gt;$B$10,0,IF(Q221&lt;=$B$9,U220*$J$6/Q221,U220*$I$6/($B$9*$B$15+(Q221-$B$9)*$B$16)))</f>
        <v/>
      </c>
      <c r="V221" s="21">
        <f>IF(Q221&gt;$B$10,0,IF(Q221&lt;=$B$9,V220*$J$7/Q221,V220*$I$7/($B$9*$B$15+(Q221-$B$9)*$B$16)))</f>
        <v/>
      </c>
      <c r="W221" s="21">
        <f>IF(Q221&gt;$B$10,0,IF(Q221&lt;=$B$9,W220*$J$8/Q221,W220*$I$8/($B$9*$B$15+(Q221-$B$9)*$B$16)))</f>
        <v/>
      </c>
      <c r="X221" s="21">
        <f>IF(Q221&gt;$B$10,0,IF(Q221&lt;=$B$9,X220*$J$9/Q221,X220*$I$9/($B$9*$B$15+(Q221-$B$9)*$B$16)))</f>
        <v/>
      </c>
      <c r="Y221" s="21">
        <f>IF(Q221&gt;$B$10,0,IF(Q221&lt;=$B$9,Y220*$J$10/Q221,Y220*$I$10/($B$9*$B$15+(Q221-$B$9)*$B$16)))</f>
        <v/>
      </c>
      <c r="Z221" s="21">
        <f>IF(Q221&gt;$B$10,0,IF(Q221&lt;=$B$9,Z220*$J$11/Q221,Z220*$I$11/($B$9*$B$15+(Q221-$B$9)*$B$16)))</f>
        <v/>
      </c>
      <c r="AA221" s="21">
        <f>IF(Q221&gt;$B$10,0,IF(Q221&lt;=$B$9,AA220*$J$12/Q221,AA220*$I$12/($B$9*$B$15+(Q221-$B$9)*$B$16)))</f>
        <v/>
      </c>
      <c r="AB221" s="21">
        <f>IF(Q221&gt;$B$10,0,IF(Q221&lt;=$B$9,AB220*$J$13/Q221,AB220*$I$13/($B$9*$B$15+(Q221-$B$9)*$B$16)))</f>
        <v/>
      </c>
      <c r="AC221" s="21">
        <f>IF(Q221&gt;$B$10,0,IF(Q221&lt;=$B$9,AC220*$J$14/Q221,AC220*$I$14/($B$9*$B$15+(Q221-$B$9)*$B$16)))</f>
        <v/>
      </c>
      <c r="AD221" s="21">
        <f>IF(Q221&gt;$B$10,0,IF(Q221&lt;=$B$9,AD220*$J$15/Q221,AD220*$I$15/($B$9*$B$15+(Q221-$B$9)*$B$16)))</f>
        <v/>
      </c>
      <c r="AE221" s="21">
        <f>IF(Q221&gt;$B$10,0,IF(Q221&lt;=$B$9,AE220*$J$16/Q221,AE220*$I$16/($B$9*$B$15+(Q221-$B$9)*$B$16)))</f>
        <v/>
      </c>
    </row>
    <row r="222" ht="15" customHeight="1" s="22">
      <c r="D222" s="33" t="n"/>
      <c r="E222" s="40" t="n"/>
      <c r="F222" s="35" t="n"/>
      <c r="G222" s="35" t="n"/>
      <c r="H222" s="35" t="n"/>
      <c r="Q222" s="21">
        <f>Q221+1</f>
        <v/>
      </c>
      <c r="R222" s="21">
        <f>MAX(Q222-$B$9,0)</f>
        <v/>
      </c>
      <c r="S222" s="21">
        <f>MIN(Q222,$B$9)</f>
        <v/>
      </c>
      <c r="T222" s="21">
        <f>IF(Q222&gt;$B$10,0,IF(Q222&lt;=$B$9,T221*$J$5/Q222,T221*$I$5/($B$9*$B$15+(Q222-$B$9)*$B$16)))</f>
        <v/>
      </c>
      <c r="U222" s="21">
        <f>IF(Q222&gt;$B$10,0,IF(Q222&lt;=$B$9,U221*$J$6/Q222,U221*$I$6/($B$9*$B$15+(Q222-$B$9)*$B$16)))</f>
        <v/>
      </c>
      <c r="V222" s="21">
        <f>IF(Q222&gt;$B$10,0,IF(Q222&lt;=$B$9,V221*$J$7/Q222,V221*$I$7/($B$9*$B$15+(Q222-$B$9)*$B$16)))</f>
        <v/>
      </c>
      <c r="W222" s="21">
        <f>IF(Q222&gt;$B$10,0,IF(Q222&lt;=$B$9,W221*$J$8/Q222,W221*$I$8/($B$9*$B$15+(Q222-$B$9)*$B$16)))</f>
        <v/>
      </c>
      <c r="X222" s="21">
        <f>IF(Q222&gt;$B$10,0,IF(Q222&lt;=$B$9,X221*$J$9/Q222,X221*$I$9/($B$9*$B$15+(Q222-$B$9)*$B$16)))</f>
        <v/>
      </c>
      <c r="Y222" s="21">
        <f>IF(Q222&gt;$B$10,0,IF(Q222&lt;=$B$9,Y221*$J$10/Q222,Y221*$I$10/($B$9*$B$15+(Q222-$B$9)*$B$16)))</f>
        <v/>
      </c>
      <c r="Z222" s="21">
        <f>IF(Q222&gt;$B$10,0,IF(Q222&lt;=$B$9,Z221*$J$11/Q222,Z221*$I$11/($B$9*$B$15+(Q222-$B$9)*$B$16)))</f>
        <v/>
      </c>
      <c r="AA222" s="21">
        <f>IF(Q222&gt;$B$10,0,IF(Q222&lt;=$B$9,AA221*$J$12/Q222,AA221*$I$12/($B$9*$B$15+(Q222-$B$9)*$B$16)))</f>
        <v/>
      </c>
      <c r="AB222" s="21">
        <f>IF(Q222&gt;$B$10,0,IF(Q222&lt;=$B$9,AB221*$J$13/Q222,AB221*$I$13/($B$9*$B$15+(Q222-$B$9)*$B$16)))</f>
        <v/>
      </c>
      <c r="AC222" s="21">
        <f>IF(Q222&gt;$B$10,0,IF(Q222&lt;=$B$9,AC221*$J$14/Q222,AC221*$I$14/($B$9*$B$15+(Q222-$B$9)*$B$16)))</f>
        <v/>
      </c>
      <c r="AD222" s="21">
        <f>IF(Q222&gt;$B$10,0,IF(Q222&lt;=$B$9,AD221*$J$15/Q222,AD221*$I$15/($B$9*$B$15+(Q222-$B$9)*$B$16)))</f>
        <v/>
      </c>
      <c r="AE222" s="21">
        <f>IF(Q222&gt;$B$10,0,IF(Q222&lt;=$B$9,AE221*$J$16/Q222,AE221*$I$16/($B$9*$B$15+(Q222-$B$9)*$B$16)))</f>
        <v/>
      </c>
    </row>
    <row r="223" ht="15" customHeight="1" s="22">
      <c r="D223" s="33" t="n"/>
      <c r="E223" s="40" t="n"/>
      <c r="F223" s="35" t="n"/>
      <c r="G223" s="35" t="n"/>
      <c r="H223" s="35" t="n"/>
      <c r="Q223" s="21">
        <f>Q222+1</f>
        <v/>
      </c>
      <c r="R223" s="21">
        <f>MAX(Q223-$B$9,0)</f>
        <v/>
      </c>
      <c r="S223" s="21">
        <f>MIN(Q223,$B$9)</f>
        <v/>
      </c>
      <c r="T223" s="21">
        <f>IF(Q223&gt;$B$10,0,IF(Q223&lt;=$B$9,T222*$J$5/Q223,T222*$I$5/($B$9*$B$15+(Q223-$B$9)*$B$16)))</f>
        <v/>
      </c>
      <c r="U223" s="21">
        <f>IF(Q223&gt;$B$10,0,IF(Q223&lt;=$B$9,U222*$J$6/Q223,U222*$I$6/($B$9*$B$15+(Q223-$B$9)*$B$16)))</f>
        <v/>
      </c>
      <c r="V223" s="21">
        <f>IF(Q223&gt;$B$10,0,IF(Q223&lt;=$B$9,V222*$J$7/Q223,V222*$I$7/($B$9*$B$15+(Q223-$B$9)*$B$16)))</f>
        <v/>
      </c>
      <c r="W223" s="21">
        <f>IF(Q223&gt;$B$10,0,IF(Q223&lt;=$B$9,W222*$J$8/Q223,W222*$I$8/($B$9*$B$15+(Q223-$B$9)*$B$16)))</f>
        <v/>
      </c>
      <c r="X223" s="21">
        <f>IF(Q223&gt;$B$10,0,IF(Q223&lt;=$B$9,X222*$J$9/Q223,X222*$I$9/($B$9*$B$15+(Q223-$B$9)*$B$16)))</f>
        <v/>
      </c>
      <c r="Y223" s="21">
        <f>IF(Q223&gt;$B$10,0,IF(Q223&lt;=$B$9,Y222*$J$10/Q223,Y222*$I$10/($B$9*$B$15+(Q223-$B$9)*$B$16)))</f>
        <v/>
      </c>
      <c r="Z223" s="21">
        <f>IF(Q223&gt;$B$10,0,IF(Q223&lt;=$B$9,Z222*$J$11/Q223,Z222*$I$11/($B$9*$B$15+(Q223-$B$9)*$B$16)))</f>
        <v/>
      </c>
      <c r="AA223" s="21">
        <f>IF(Q223&gt;$B$10,0,IF(Q223&lt;=$B$9,AA222*$J$12/Q223,AA222*$I$12/($B$9*$B$15+(Q223-$B$9)*$B$16)))</f>
        <v/>
      </c>
      <c r="AB223" s="21">
        <f>IF(Q223&gt;$B$10,0,IF(Q223&lt;=$B$9,AB222*$J$13/Q223,AB222*$I$13/($B$9*$B$15+(Q223-$B$9)*$B$16)))</f>
        <v/>
      </c>
      <c r="AC223" s="21">
        <f>IF(Q223&gt;$B$10,0,IF(Q223&lt;=$B$9,AC222*$J$14/Q223,AC222*$I$14/($B$9*$B$15+(Q223-$B$9)*$B$16)))</f>
        <v/>
      </c>
      <c r="AD223" s="21">
        <f>IF(Q223&gt;$B$10,0,IF(Q223&lt;=$B$9,AD222*$J$15/Q223,AD222*$I$15/($B$9*$B$15+(Q223-$B$9)*$B$16)))</f>
        <v/>
      </c>
      <c r="AE223" s="21">
        <f>IF(Q223&gt;$B$10,0,IF(Q223&lt;=$B$9,AE222*$J$16/Q223,AE222*$I$16/($B$9*$B$15+(Q223-$B$9)*$B$16)))</f>
        <v/>
      </c>
    </row>
    <row r="224" ht="15" customHeight="1" s="22">
      <c r="D224" s="33" t="n"/>
      <c r="E224" s="40" t="n"/>
      <c r="F224" s="35" t="n"/>
      <c r="G224" s="35" t="n"/>
      <c r="H224" s="35" t="n"/>
      <c r="Q224" s="21">
        <f>Q223+1</f>
        <v/>
      </c>
      <c r="R224" s="21">
        <f>MAX(Q224-$B$9,0)</f>
        <v/>
      </c>
      <c r="S224" s="21">
        <f>MIN(Q224,$B$9)</f>
        <v/>
      </c>
      <c r="T224" s="21">
        <f>IF(Q224&gt;$B$10,0,IF(Q224&lt;=$B$9,T223*$J$5/Q224,T223*$I$5/($B$9*$B$15+(Q224-$B$9)*$B$16)))</f>
        <v/>
      </c>
      <c r="U224" s="21">
        <f>IF(Q224&gt;$B$10,0,IF(Q224&lt;=$B$9,U223*$J$6/Q224,U223*$I$6/($B$9*$B$15+(Q224-$B$9)*$B$16)))</f>
        <v/>
      </c>
      <c r="V224" s="21">
        <f>IF(Q224&gt;$B$10,0,IF(Q224&lt;=$B$9,V223*$J$7/Q224,V223*$I$7/($B$9*$B$15+(Q224-$B$9)*$B$16)))</f>
        <v/>
      </c>
      <c r="W224" s="21">
        <f>IF(Q224&gt;$B$10,0,IF(Q224&lt;=$B$9,W223*$J$8/Q224,W223*$I$8/($B$9*$B$15+(Q224-$B$9)*$B$16)))</f>
        <v/>
      </c>
      <c r="X224" s="21">
        <f>IF(Q224&gt;$B$10,0,IF(Q224&lt;=$B$9,X223*$J$9/Q224,X223*$I$9/($B$9*$B$15+(Q224-$B$9)*$B$16)))</f>
        <v/>
      </c>
      <c r="Y224" s="21">
        <f>IF(Q224&gt;$B$10,0,IF(Q224&lt;=$B$9,Y223*$J$10/Q224,Y223*$I$10/($B$9*$B$15+(Q224-$B$9)*$B$16)))</f>
        <v/>
      </c>
      <c r="Z224" s="21">
        <f>IF(Q224&gt;$B$10,0,IF(Q224&lt;=$B$9,Z223*$J$11/Q224,Z223*$I$11/($B$9*$B$15+(Q224-$B$9)*$B$16)))</f>
        <v/>
      </c>
      <c r="AA224" s="21">
        <f>IF(Q224&gt;$B$10,0,IF(Q224&lt;=$B$9,AA223*$J$12/Q224,AA223*$I$12/($B$9*$B$15+(Q224-$B$9)*$B$16)))</f>
        <v/>
      </c>
      <c r="AB224" s="21">
        <f>IF(Q224&gt;$B$10,0,IF(Q224&lt;=$B$9,AB223*$J$13/Q224,AB223*$I$13/($B$9*$B$15+(Q224-$B$9)*$B$16)))</f>
        <v/>
      </c>
      <c r="AC224" s="21">
        <f>IF(Q224&gt;$B$10,0,IF(Q224&lt;=$B$9,AC223*$J$14/Q224,AC223*$I$14/($B$9*$B$15+(Q224-$B$9)*$B$16)))</f>
        <v/>
      </c>
      <c r="AD224" s="21">
        <f>IF(Q224&gt;$B$10,0,IF(Q224&lt;=$B$9,AD223*$J$15/Q224,AD223*$I$15/($B$9*$B$15+(Q224-$B$9)*$B$16)))</f>
        <v/>
      </c>
      <c r="AE224" s="21">
        <f>IF(Q224&gt;$B$10,0,IF(Q224&lt;=$B$9,AE223*$J$16/Q224,AE223*$I$16/($B$9*$B$15+(Q224-$B$9)*$B$16)))</f>
        <v/>
      </c>
    </row>
    <row r="225" ht="15" customHeight="1" s="22">
      <c r="D225" s="33" t="n"/>
      <c r="E225" s="40" t="n"/>
      <c r="F225" s="35" t="n"/>
      <c r="G225" s="35" t="n"/>
      <c r="H225" s="35" t="n"/>
      <c r="Q225" s="21">
        <f>Q224+1</f>
        <v/>
      </c>
      <c r="R225" s="21">
        <f>MAX(Q225-$B$9,0)</f>
        <v/>
      </c>
      <c r="S225" s="21">
        <f>MIN(Q225,$B$9)</f>
        <v/>
      </c>
      <c r="T225" s="21">
        <f>IF(Q225&gt;$B$10,0,IF(Q225&lt;=$B$9,T224*$J$5/Q225,T224*$I$5/($B$9*$B$15+(Q225-$B$9)*$B$16)))</f>
        <v/>
      </c>
      <c r="U225" s="21">
        <f>IF(Q225&gt;$B$10,0,IF(Q225&lt;=$B$9,U224*$J$6/Q225,U224*$I$6/($B$9*$B$15+(Q225-$B$9)*$B$16)))</f>
        <v/>
      </c>
      <c r="V225" s="21">
        <f>IF(Q225&gt;$B$10,0,IF(Q225&lt;=$B$9,V224*$J$7/Q225,V224*$I$7/($B$9*$B$15+(Q225-$B$9)*$B$16)))</f>
        <v/>
      </c>
      <c r="W225" s="21">
        <f>IF(Q225&gt;$B$10,0,IF(Q225&lt;=$B$9,W224*$J$8/Q225,W224*$I$8/($B$9*$B$15+(Q225-$B$9)*$B$16)))</f>
        <v/>
      </c>
      <c r="X225" s="21">
        <f>IF(Q225&gt;$B$10,0,IF(Q225&lt;=$B$9,X224*$J$9/Q225,X224*$I$9/($B$9*$B$15+(Q225-$B$9)*$B$16)))</f>
        <v/>
      </c>
      <c r="Y225" s="21">
        <f>IF(Q225&gt;$B$10,0,IF(Q225&lt;=$B$9,Y224*$J$10/Q225,Y224*$I$10/($B$9*$B$15+(Q225-$B$9)*$B$16)))</f>
        <v/>
      </c>
      <c r="Z225" s="21">
        <f>IF(Q225&gt;$B$10,0,IF(Q225&lt;=$B$9,Z224*$J$11/Q225,Z224*$I$11/($B$9*$B$15+(Q225-$B$9)*$B$16)))</f>
        <v/>
      </c>
      <c r="AA225" s="21">
        <f>IF(Q225&gt;$B$10,0,IF(Q225&lt;=$B$9,AA224*$J$12/Q225,AA224*$I$12/($B$9*$B$15+(Q225-$B$9)*$B$16)))</f>
        <v/>
      </c>
      <c r="AB225" s="21">
        <f>IF(Q225&gt;$B$10,0,IF(Q225&lt;=$B$9,AB224*$J$13/Q225,AB224*$I$13/($B$9*$B$15+(Q225-$B$9)*$B$16)))</f>
        <v/>
      </c>
      <c r="AC225" s="21">
        <f>IF(Q225&gt;$B$10,0,IF(Q225&lt;=$B$9,AC224*$J$14/Q225,AC224*$I$14/($B$9*$B$15+(Q225-$B$9)*$B$16)))</f>
        <v/>
      </c>
      <c r="AD225" s="21">
        <f>IF(Q225&gt;$B$10,0,IF(Q225&lt;=$B$9,AD224*$J$15/Q225,AD224*$I$15/($B$9*$B$15+(Q225-$B$9)*$B$16)))</f>
        <v/>
      </c>
      <c r="AE225" s="21">
        <f>IF(Q225&gt;$B$10,0,IF(Q225&lt;=$B$9,AE224*$J$16/Q225,AE224*$I$16/($B$9*$B$15+(Q225-$B$9)*$B$16)))</f>
        <v/>
      </c>
    </row>
    <row r="226" ht="15" customHeight="1" s="22">
      <c r="D226" s="33" t="n"/>
      <c r="E226" s="40" t="n"/>
      <c r="F226" s="35" t="n"/>
      <c r="G226" s="35" t="n"/>
      <c r="H226" s="35" t="n"/>
      <c r="Q226" s="21">
        <f>Q225+1</f>
        <v/>
      </c>
      <c r="R226" s="21">
        <f>MAX(Q226-$B$9,0)</f>
        <v/>
      </c>
      <c r="S226" s="21">
        <f>MIN(Q226,$B$9)</f>
        <v/>
      </c>
      <c r="T226" s="21">
        <f>IF(Q226&gt;$B$10,0,IF(Q226&lt;=$B$9,T225*$J$5/Q226,T225*$I$5/($B$9*$B$15+(Q226-$B$9)*$B$16)))</f>
        <v/>
      </c>
      <c r="U226" s="21">
        <f>IF(Q226&gt;$B$10,0,IF(Q226&lt;=$B$9,U225*$J$6/Q226,U225*$I$6/($B$9*$B$15+(Q226-$B$9)*$B$16)))</f>
        <v/>
      </c>
      <c r="V226" s="21">
        <f>IF(Q226&gt;$B$10,0,IF(Q226&lt;=$B$9,V225*$J$7/Q226,V225*$I$7/($B$9*$B$15+(Q226-$B$9)*$B$16)))</f>
        <v/>
      </c>
      <c r="W226" s="21">
        <f>IF(Q226&gt;$B$10,0,IF(Q226&lt;=$B$9,W225*$J$8/Q226,W225*$I$8/($B$9*$B$15+(Q226-$B$9)*$B$16)))</f>
        <v/>
      </c>
      <c r="X226" s="21">
        <f>IF(Q226&gt;$B$10,0,IF(Q226&lt;=$B$9,X225*$J$9/Q226,X225*$I$9/($B$9*$B$15+(Q226-$B$9)*$B$16)))</f>
        <v/>
      </c>
      <c r="Y226" s="21">
        <f>IF(Q226&gt;$B$10,0,IF(Q226&lt;=$B$9,Y225*$J$10/Q226,Y225*$I$10/($B$9*$B$15+(Q226-$B$9)*$B$16)))</f>
        <v/>
      </c>
      <c r="Z226" s="21">
        <f>IF(Q226&gt;$B$10,0,IF(Q226&lt;=$B$9,Z225*$J$11/Q226,Z225*$I$11/($B$9*$B$15+(Q226-$B$9)*$B$16)))</f>
        <v/>
      </c>
      <c r="AA226" s="21">
        <f>IF(Q226&gt;$B$10,0,IF(Q226&lt;=$B$9,AA225*$J$12/Q226,AA225*$I$12/($B$9*$B$15+(Q226-$B$9)*$B$16)))</f>
        <v/>
      </c>
      <c r="AB226" s="21">
        <f>IF(Q226&gt;$B$10,0,IF(Q226&lt;=$B$9,AB225*$J$13/Q226,AB225*$I$13/($B$9*$B$15+(Q226-$B$9)*$B$16)))</f>
        <v/>
      </c>
      <c r="AC226" s="21">
        <f>IF(Q226&gt;$B$10,0,IF(Q226&lt;=$B$9,AC225*$J$14/Q226,AC225*$I$14/($B$9*$B$15+(Q226-$B$9)*$B$16)))</f>
        <v/>
      </c>
      <c r="AD226" s="21">
        <f>IF(Q226&gt;$B$10,0,IF(Q226&lt;=$B$9,AD225*$J$15/Q226,AD225*$I$15/($B$9*$B$15+(Q226-$B$9)*$B$16)))</f>
        <v/>
      </c>
      <c r="AE226" s="21">
        <f>IF(Q226&gt;$B$10,0,IF(Q226&lt;=$B$9,AE225*$J$16/Q226,AE225*$I$16/($B$9*$B$15+(Q226-$B$9)*$B$16)))</f>
        <v/>
      </c>
    </row>
    <row r="227" ht="15" customHeight="1" s="22">
      <c r="D227" s="33" t="n"/>
      <c r="E227" s="40" t="n"/>
      <c r="F227" s="35" t="n"/>
      <c r="G227" s="35" t="n"/>
      <c r="H227" s="35" t="n"/>
      <c r="Q227" s="21">
        <f>Q226+1</f>
        <v/>
      </c>
      <c r="R227" s="21">
        <f>MAX(Q227-$B$9,0)</f>
        <v/>
      </c>
      <c r="S227" s="21">
        <f>MIN(Q227,$B$9)</f>
        <v/>
      </c>
      <c r="T227" s="21">
        <f>IF(Q227&gt;$B$10,0,IF(Q227&lt;=$B$9,T226*$J$5/Q227,T226*$I$5/($B$9*$B$15+(Q227-$B$9)*$B$16)))</f>
        <v/>
      </c>
      <c r="U227" s="21">
        <f>IF(Q227&gt;$B$10,0,IF(Q227&lt;=$B$9,U226*$J$6/Q227,U226*$I$6/($B$9*$B$15+(Q227-$B$9)*$B$16)))</f>
        <v/>
      </c>
      <c r="V227" s="21">
        <f>IF(Q227&gt;$B$10,0,IF(Q227&lt;=$B$9,V226*$J$7/Q227,V226*$I$7/($B$9*$B$15+(Q227-$B$9)*$B$16)))</f>
        <v/>
      </c>
      <c r="W227" s="21">
        <f>IF(Q227&gt;$B$10,0,IF(Q227&lt;=$B$9,W226*$J$8/Q227,W226*$I$8/($B$9*$B$15+(Q227-$B$9)*$B$16)))</f>
        <v/>
      </c>
      <c r="X227" s="21">
        <f>IF(Q227&gt;$B$10,0,IF(Q227&lt;=$B$9,X226*$J$9/Q227,X226*$I$9/($B$9*$B$15+(Q227-$B$9)*$B$16)))</f>
        <v/>
      </c>
      <c r="Y227" s="21">
        <f>IF(Q227&gt;$B$10,0,IF(Q227&lt;=$B$9,Y226*$J$10/Q227,Y226*$I$10/($B$9*$B$15+(Q227-$B$9)*$B$16)))</f>
        <v/>
      </c>
      <c r="Z227" s="21">
        <f>IF(Q227&gt;$B$10,0,IF(Q227&lt;=$B$9,Z226*$J$11/Q227,Z226*$I$11/($B$9*$B$15+(Q227-$B$9)*$B$16)))</f>
        <v/>
      </c>
      <c r="AA227" s="21">
        <f>IF(Q227&gt;$B$10,0,IF(Q227&lt;=$B$9,AA226*$J$12/Q227,AA226*$I$12/($B$9*$B$15+(Q227-$B$9)*$B$16)))</f>
        <v/>
      </c>
      <c r="AB227" s="21">
        <f>IF(Q227&gt;$B$10,0,IF(Q227&lt;=$B$9,AB226*$J$13/Q227,AB226*$I$13/($B$9*$B$15+(Q227-$B$9)*$B$16)))</f>
        <v/>
      </c>
      <c r="AC227" s="21">
        <f>IF(Q227&gt;$B$10,0,IF(Q227&lt;=$B$9,AC226*$J$14/Q227,AC226*$I$14/($B$9*$B$15+(Q227-$B$9)*$B$16)))</f>
        <v/>
      </c>
      <c r="AD227" s="21">
        <f>IF(Q227&gt;$B$10,0,IF(Q227&lt;=$B$9,AD226*$J$15/Q227,AD226*$I$15/($B$9*$B$15+(Q227-$B$9)*$B$16)))</f>
        <v/>
      </c>
      <c r="AE227" s="21">
        <f>IF(Q227&gt;$B$10,0,IF(Q227&lt;=$B$9,AE226*$J$16/Q227,AE226*$I$16/($B$9*$B$15+(Q227-$B$9)*$B$16)))</f>
        <v/>
      </c>
    </row>
    <row r="228" ht="15" customHeight="1" s="22">
      <c r="D228" s="33" t="n"/>
      <c r="E228" s="40" t="n"/>
      <c r="F228" s="35" t="n"/>
      <c r="G228" s="35" t="n"/>
      <c r="H228" s="35" t="n"/>
      <c r="Q228" s="21">
        <f>Q227+1</f>
        <v/>
      </c>
      <c r="R228" s="21">
        <f>MAX(Q228-$B$9,0)</f>
        <v/>
      </c>
      <c r="S228" s="21">
        <f>MIN(Q228,$B$9)</f>
        <v/>
      </c>
      <c r="T228" s="21">
        <f>IF(Q228&gt;$B$10,0,IF(Q228&lt;=$B$9,T227*$J$5/Q228,T227*$I$5/($B$9*$B$15+(Q228-$B$9)*$B$16)))</f>
        <v/>
      </c>
      <c r="U228" s="21">
        <f>IF(Q228&gt;$B$10,0,IF(Q228&lt;=$B$9,U227*$J$6/Q228,U227*$I$6/($B$9*$B$15+(Q228-$B$9)*$B$16)))</f>
        <v/>
      </c>
      <c r="V228" s="21">
        <f>IF(Q228&gt;$B$10,0,IF(Q228&lt;=$B$9,V227*$J$7/Q228,V227*$I$7/($B$9*$B$15+(Q228-$B$9)*$B$16)))</f>
        <v/>
      </c>
      <c r="W228" s="21">
        <f>IF(Q228&gt;$B$10,0,IF(Q228&lt;=$B$9,W227*$J$8/Q228,W227*$I$8/($B$9*$B$15+(Q228-$B$9)*$B$16)))</f>
        <v/>
      </c>
      <c r="X228" s="21">
        <f>IF(Q228&gt;$B$10,0,IF(Q228&lt;=$B$9,X227*$J$9/Q228,X227*$I$9/($B$9*$B$15+(Q228-$B$9)*$B$16)))</f>
        <v/>
      </c>
      <c r="Y228" s="21">
        <f>IF(Q228&gt;$B$10,0,IF(Q228&lt;=$B$9,Y227*$J$10/Q228,Y227*$I$10/($B$9*$B$15+(Q228-$B$9)*$B$16)))</f>
        <v/>
      </c>
      <c r="Z228" s="21">
        <f>IF(Q228&gt;$B$10,0,IF(Q228&lt;=$B$9,Z227*$J$11/Q228,Z227*$I$11/($B$9*$B$15+(Q228-$B$9)*$B$16)))</f>
        <v/>
      </c>
      <c r="AA228" s="21">
        <f>IF(Q228&gt;$B$10,0,IF(Q228&lt;=$B$9,AA227*$J$12/Q228,AA227*$I$12/($B$9*$B$15+(Q228-$B$9)*$B$16)))</f>
        <v/>
      </c>
      <c r="AB228" s="21">
        <f>IF(Q228&gt;$B$10,0,IF(Q228&lt;=$B$9,AB227*$J$13/Q228,AB227*$I$13/($B$9*$B$15+(Q228-$B$9)*$B$16)))</f>
        <v/>
      </c>
      <c r="AC228" s="21">
        <f>IF(Q228&gt;$B$10,0,IF(Q228&lt;=$B$9,AC227*$J$14/Q228,AC227*$I$14/($B$9*$B$15+(Q228-$B$9)*$B$16)))</f>
        <v/>
      </c>
      <c r="AD228" s="21">
        <f>IF(Q228&gt;$B$10,0,IF(Q228&lt;=$B$9,AD227*$J$15/Q228,AD227*$I$15/($B$9*$B$15+(Q228-$B$9)*$B$16)))</f>
        <v/>
      </c>
      <c r="AE228" s="21">
        <f>IF(Q228&gt;$B$10,0,IF(Q228&lt;=$B$9,AE227*$J$16/Q228,AE227*$I$16/($B$9*$B$15+(Q228-$B$9)*$B$16)))</f>
        <v/>
      </c>
    </row>
    <row r="229" ht="15" customHeight="1" s="22">
      <c r="D229" s="33" t="n"/>
      <c r="E229" s="40" t="n"/>
      <c r="F229" s="35" t="n"/>
      <c r="G229" s="35" t="n"/>
      <c r="H229" s="35" t="n"/>
      <c r="Q229" s="21">
        <f>Q228+1</f>
        <v/>
      </c>
      <c r="R229" s="21">
        <f>MAX(Q229-$B$9,0)</f>
        <v/>
      </c>
      <c r="S229" s="21">
        <f>MIN(Q229,$B$9)</f>
        <v/>
      </c>
      <c r="T229" s="21">
        <f>IF(Q229&gt;$B$10,0,IF(Q229&lt;=$B$9,T228*$J$5/Q229,T228*$I$5/($B$9*$B$15+(Q229-$B$9)*$B$16)))</f>
        <v/>
      </c>
      <c r="U229" s="21">
        <f>IF(Q229&gt;$B$10,0,IF(Q229&lt;=$B$9,U228*$J$6/Q229,U228*$I$6/($B$9*$B$15+(Q229-$B$9)*$B$16)))</f>
        <v/>
      </c>
      <c r="V229" s="21">
        <f>IF(Q229&gt;$B$10,0,IF(Q229&lt;=$B$9,V228*$J$7/Q229,V228*$I$7/($B$9*$B$15+(Q229-$B$9)*$B$16)))</f>
        <v/>
      </c>
      <c r="W229" s="21">
        <f>IF(Q229&gt;$B$10,0,IF(Q229&lt;=$B$9,W228*$J$8/Q229,W228*$I$8/($B$9*$B$15+(Q229-$B$9)*$B$16)))</f>
        <v/>
      </c>
      <c r="X229" s="21">
        <f>IF(Q229&gt;$B$10,0,IF(Q229&lt;=$B$9,X228*$J$9/Q229,X228*$I$9/($B$9*$B$15+(Q229-$B$9)*$B$16)))</f>
        <v/>
      </c>
      <c r="Y229" s="21">
        <f>IF(Q229&gt;$B$10,0,IF(Q229&lt;=$B$9,Y228*$J$10/Q229,Y228*$I$10/($B$9*$B$15+(Q229-$B$9)*$B$16)))</f>
        <v/>
      </c>
      <c r="Z229" s="21">
        <f>IF(Q229&gt;$B$10,0,IF(Q229&lt;=$B$9,Z228*$J$11/Q229,Z228*$I$11/($B$9*$B$15+(Q229-$B$9)*$B$16)))</f>
        <v/>
      </c>
      <c r="AA229" s="21">
        <f>IF(Q229&gt;$B$10,0,IF(Q229&lt;=$B$9,AA228*$J$12/Q229,AA228*$I$12/($B$9*$B$15+(Q229-$B$9)*$B$16)))</f>
        <v/>
      </c>
      <c r="AB229" s="21">
        <f>IF(Q229&gt;$B$10,0,IF(Q229&lt;=$B$9,AB228*$J$13/Q229,AB228*$I$13/($B$9*$B$15+(Q229-$B$9)*$B$16)))</f>
        <v/>
      </c>
      <c r="AC229" s="21">
        <f>IF(Q229&gt;$B$10,0,IF(Q229&lt;=$B$9,AC228*$J$14/Q229,AC228*$I$14/($B$9*$B$15+(Q229-$B$9)*$B$16)))</f>
        <v/>
      </c>
      <c r="AD229" s="21">
        <f>IF(Q229&gt;$B$10,0,IF(Q229&lt;=$B$9,AD228*$J$15/Q229,AD228*$I$15/($B$9*$B$15+(Q229-$B$9)*$B$16)))</f>
        <v/>
      </c>
      <c r="AE229" s="21">
        <f>IF(Q229&gt;$B$10,0,IF(Q229&lt;=$B$9,AE228*$J$16/Q229,AE228*$I$16/($B$9*$B$15+(Q229-$B$9)*$B$16)))</f>
        <v/>
      </c>
    </row>
    <row r="230" ht="15" customHeight="1" s="22">
      <c r="D230" s="33" t="n"/>
      <c r="E230" s="40" t="n"/>
      <c r="F230" s="35" t="n"/>
      <c r="G230" s="35" t="n"/>
      <c r="H230" s="35" t="n"/>
      <c r="Q230" s="21">
        <f>Q229+1</f>
        <v/>
      </c>
      <c r="R230" s="21">
        <f>MAX(Q230-$B$9,0)</f>
        <v/>
      </c>
      <c r="S230" s="21">
        <f>MIN(Q230,$B$9)</f>
        <v/>
      </c>
      <c r="T230" s="21">
        <f>IF(Q230&gt;$B$10,0,IF(Q230&lt;=$B$9,T229*$J$5/Q230,T229*$I$5/($B$9*$B$15+(Q230-$B$9)*$B$16)))</f>
        <v/>
      </c>
      <c r="U230" s="21">
        <f>IF(Q230&gt;$B$10,0,IF(Q230&lt;=$B$9,U229*$J$6/Q230,U229*$I$6/($B$9*$B$15+(Q230-$B$9)*$B$16)))</f>
        <v/>
      </c>
      <c r="V230" s="21">
        <f>IF(Q230&gt;$B$10,0,IF(Q230&lt;=$B$9,V229*$J$7/Q230,V229*$I$7/($B$9*$B$15+(Q230-$B$9)*$B$16)))</f>
        <v/>
      </c>
      <c r="W230" s="21">
        <f>IF(Q230&gt;$B$10,0,IF(Q230&lt;=$B$9,W229*$J$8/Q230,W229*$I$8/($B$9*$B$15+(Q230-$B$9)*$B$16)))</f>
        <v/>
      </c>
      <c r="X230" s="21">
        <f>IF(Q230&gt;$B$10,0,IF(Q230&lt;=$B$9,X229*$J$9/Q230,X229*$I$9/($B$9*$B$15+(Q230-$B$9)*$B$16)))</f>
        <v/>
      </c>
      <c r="Y230" s="21">
        <f>IF(Q230&gt;$B$10,0,IF(Q230&lt;=$B$9,Y229*$J$10/Q230,Y229*$I$10/($B$9*$B$15+(Q230-$B$9)*$B$16)))</f>
        <v/>
      </c>
      <c r="Z230" s="21">
        <f>IF(Q230&gt;$B$10,0,IF(Q230&lt;=$B$9,Z229*$J$11/Q230,Z229*$I$11/($B$9*$B$15+(Q230-$B$9)*$B$16)))</f>
        <v/>
      </c>
      <c r="AA230" s="21">
        <f>IF(Q230&gt;$B$10,0,IF(Q230&lt;=$B$9,AA229*$J$12/Q230,AA229*$I$12/($B$9*$B$15+(Q230-$B$9)*$B$16)))</f>
        <v/>
      </c>
      <c r="AB230" s="21">
        <f>IF(Q230&gt;$B$10,0,IF(Q230&lt;=$B$9,AB229*$J$13/Q230,AB229*$I$13/($B$9*$B$15+(Q230-$B$9)*$B$16)))</f>
        <v/>
      </c>
      <c r="AC230" s="21">
        <f>IF(Q230&gt;$B$10,0,IF(Q230&lt;=$B$9,AC229*$J$14/Q230,AC229*$I$14/($B$9*$B$15+(Q230-$B$9)*$B$16)))</f>
        <v/>
      </c>
      <c r="AD230" s="21">
        <f>IF(Q230&gt;$B$10,0,IF(Q230&lt;=$B$9,AD229*$J$15/Q230,AD229*$I$15/($B$9*$B$15+(Q230-$B$9)*$B$16)))</f>
        <v/>
      </c>
      <c r="AE230" s="21">
        <f>IF(Q230&gt;$B$10,0,IF(Q230&lt;=$B$9,AE229*$J$16/Q230,AE229*$I$16/($B$9*$B$15+(Q230-$B$9)*$B$16)))</f>
        <v/>
      </c>
    </row>
    <row r="231" ht="15" customHeight="1" s="22">
      <c r="D231" s="33" t="n"/>
      <c r="E231" s="40" t="n"/>
      <c r="F231" s="35" t="n"/>
      <c r="G231" s="35" t="n"/>
      <c r="H231" s="35" t="n"/>
      <c r="Q231" s="21">
        <f>Q230+1</f>
        <v/>
      </c>
      <c r="R231" s="21">
        <f>MAX(Q231-$B$9,0)</f>
        <v/>
      </c>
      <c r="S231" s="21">
        <f>MIN(Q231,$B$9)</f>
        <v/>
      </c>
      <c r="T231" s="21">
        <f>IF(Q231&gt;$B$10,0,IF(Q231&lt;=$B$9,T230*$J$5/Q231,T230*$I$5/($B$9*$B$15+(Q231-$B$9)*$B$16)))</f>
        <v/>
      </c>
      <c r="U231" s="21">
        <f>IF(Q231&gt;$B$10,0,IF(Q231&lt;=$B$9,U230*$J$6/Q231,U230*$I$6/($B$9*$B$15+(Q231-$B$9)*$B$16)))</f>
        <v/>
      </c>
      <c r="V231" s="21">
        <f>IF(Q231&gt;$B$10,0,IF(Q231&lt;=$B$9,V230*$J$7/Q231,V230*$I$7/($B$9*$B$15+(Q231-$B$9)*$B$16)))</f>
        <v/>
      </c>
      <c r="W231" s="21">
        <f>IF(Q231&gt;$B$10,0,IF(Q231&lt;=$B$9,W230*$J$8/Q231,W230*$I$8/($B$9*$B$15+(Q231-$B$9)*$B$16)))</f>
        <v/>
      </c>
      <c r="X231" s="21">
        <f>IF(Q231&gt;$B$10,0,IF(Q231&lt;=$B$9,X230*$J$9/Q231,X230*$I$9/($B$9*$B$15+(Q231-$B$9)*$B$16)))</f>
        <v/>
      </c>
      <c r="Y231" s="21">
        <f>IF(Q231&gt;$B$10,0,IF(Q231&lt;=$B$9,Y230*$J$10/Q231,Y230*$I$10/($B$9*$B$15+(Q231-$B$9)*$B$16)))</f>
        <v/>
      </c>
      <c r="Z231" s="21">
        <f>IF(Q231&gt;$B$10,0,IF(Q231&lt;=$B$9,Z230*$J$11/Q231,Z230*$I$11/($B$9*$B$15+(Q231-$B$9)*$B$16)))</f>
        <v/>
      </c>
      <c r="AA231" s="21">
        <f>IF(Q231&gt;$B$10,0,IF(Q231&lt;=$B$9,AA230*$J$12/Q231,AA230*$I$12/($B$9*$B$15+(Q231-$B$9)*$B$16)))</f>
        <v/>
      </c>
      <c r="AB231" s="21">
        <f>IF(Q231&gt;$B$10,0,IF(Q231&lt;=$B$9,AB230*$J$13/Q231,AB230*$I$13/($B$9*$B$15+(Q231-$B$9)*$B$16)))</f>
        <v/>
      </c>
      <c r="AC231" s="21">
        <f>IF(Q231&gt;$B$10,0,IF(Q231&lt;=$B$9,AC230*$J$14/Q231,AC230*$I$14/($B$9*$B$15+(Q231-$B$9)*$B$16)))</f>
        <v/>
      </c>
      <c r="AD231" s="21">
        <f>IF(Q231&gt;$B$10,0,IF(Q231&lt;=$B$9,AD230*$J$15/Q231,AD230*$I$15/($B$9*$B$15+(Q231-$B$9)*$B$16)))</f>
        <v/>
      </c>
      <c r="AE231" s="21">
        <f>IF(Q231&gt;$B$10,0,IF(Q231&lt;=$B$9,AE230*$J$16/Q231,AE230*$I$16/($B$9*$B$15+(Q231-$B$9)*$B$16)))</f>
        <v/>
      </c>
    </row>
    <row r="232" ht="15" customHeight="1" s="22">
      <c r="D232" s="33" t="n"/>
      <c r="E232" s="40" t="n"/>
      <c r="F232" s="35" t="n"/>
      <c r="G232" s="35" t="n"/>
      <c r="H232" s="35" t="n"/>
      <c r="Q232" s="21">
        <f>Q231+1</f>
        <v/>
      </c>
      <c r="R232" s="21">
        <f>MAX(Q232-$B$9,0)</f>
        <v/>
      </c>
      <c r="S232" s="21">
        <f>MIN(Q232,$B$9)</f>
        <v/>
      </c>
      <c r="T232" s="21">
        <f>IF(Q232&gt;$B$10,0,IF(Q232&lt;=$B$9,T231*$J$5/Q232,T231*$I$5/($B$9*$B$15+(Q232-$B$9)*$B$16)))</f>
        <v/>
      </c>
      <c r="U232" s="21">
        <f>IF(Q232&gt;$B$10,0,IF(Q232&lt;=$B$9,U231*$J$6/Q232,U231*$I$6/($B$9*$B$15+(Q232-$B$9)*$B$16)))</f>
        <v/>
      </c>
      <c r="V232" s="21">
        <f>IF(Q232&gt;$B$10,0,IF(Q232&lt;=$B$9,V231*$J$7/Q232,V231*$I$7/($B$9*$B$15+(Q232-$B$9)*$B$16)))</f>
        <v/>
      </c>
      <c r="W232" s="21">
        <f>IF(Q232&gt;$B$10,0,IF(Q232&lt;=$B$9,W231*$J$8/Q232,W231*$I$8/($B$9*$B$15+(Q232-$B$9)*$B$16)))</f>
        <v/>
      </c>
      <c r="X232" s="21">
        <f>IF(Q232&gt;$B$10,0,IF(Q232&lt;=$B$9,X231*$J$9/Q232,X231*$I$9/($B$9*$B$15+(Q232-$B$9)*$B$16)))</f>
        <v/>
      </c>
      <c r="Y232" s="21">
        <f>IF(Q232&gt;$B$10,0,IF(Q232&lt;=$B$9,Y231*$J$10/Q232,Y231*$I$10/($B$9*$B$15+(Q232-$B$9)*$B$16)))</f>
        <v/>
      </c>
      <c r="Z232" s="21">
        <f>IF(Q232&gt;$B$10,0,IF(Q232&lt;=$B$9,Z231*$J$11/Q232,Z231*$I$11/($B$9*$B$15+(Q232-$B$9)*$B$16)))</f>
        <v/>
      </c>
      <c r="AA232" s="21">
        <f>IF(Q232&gt;$B$10,0,IF(Q232&lt;=$B$9,AA231*$J$12/Q232,AA231*$I$12/($B$9*$B$15+(Q232-$B$9)*$B$16)))</f>
        <v/>
      </c>
      <c r="AB232" s="21">
        <f>IF(Q232&gt;$B$10,0,IF(Q232&lt;=$B$9,AB231*$J$13/Q232,AB231*$I$13/($B$9*$B$15+(Q232-$B$9)*$B$16)))</f>
        <v/>
      </c>
      <c r="AC232" s="21">
        <f>IF(Q232&gt;$B$10,0,IF(Q232&lt;=$B$9,AC231*$J$14/Q232,AC231*$I$14/($B$9*$B$15+(Q232-$B$9)*$B$16)))</f>
        <v/>
      </c>
      <c r="AD232" s="21">
        <f>IF(Q232&gt;$B$10,0,IF(Q232&lt;=$B$9,AD231*$J$15/Q232,AD231*$I$15/($B$9*$B$15+(Q232-$B$9)*$B$16)))</f>
        <v/>
      </c>
      <c r="AE232" s="21">
        <f>IF(Q232&gt;$B$10,0,IF(Q232&lt;=$B$9,AE231*$J$16/Q232,AE231*$I$16/($B$9*$B$15+(Q232-$B$9)*$B$16)))</f>
        <v/>
      </c>
    </row>
    <row r="233" ht="15" customHeight="1" s="22">
      <c r="D233" s="33" t="n"/>
      <c r="E233" s="40" t="n"/>
      <c r="F233" s="35" t="n"/>
      <c r="G233" s="35" t="n"/>
      <c r="H233" s="35" t="n"/>
      <c r="Q233" s="21">
        <f>Q232+1</f>
        <v/>
      </c>
      <c r="R233" s="21">
        <f>MAX(Q233-$B$9,0)</f>
        <v/>
      </c>
      <c r="S233" s="21">
        <f>MIN(Q233,$B$9)</f>
        <v/>
      </c>
      <c r="T233" s="21">
        <f>IF(Q233&gt;$B$10,0,IF(Q233&lt;=$B$9,T232*$J$5/Q233,T232*$I$5/($B$9*$B$15+(Q233-$B$9)*$B$16)))</f>
        <v/>
      </c>
      <c r="U233" s="21">
        <f>IF(Q233&gt;$B$10,0,IF(Q233&lt;=$B$9,U232*$J$6/Q233,U232*$I$6/($B$9*$B$15+(Q233-$B$9)*$B$16)))</f>
        <v/>
      </c>
      <c r="V233" s="21">
        <f>IF(Q233&gt;$B$10,0,IF(Q233&lt;=$B$9,V232*$J$7/Q233,V232*$I$7/($B$9*$B$15+(Q233-$B$9)*$B$16)))</f>
        <v/>
      </c>
      <c r="W233" s="21">
        <f>IF(Q233&gt;$B$10,0,IF(Q233&lt;=$B$9,W232*$J$8/Q233,W232*$I$8/($B$9*$B$15+(Q233-$B$9)*$B$16)))</f>
        <v/>
      </c>
      <c r="X233" s="21">
        <f>IF(Q233&gt;$B$10,0,IF(Q233&lt;=$B$9,X232*$J$9/Q233,X232*$I$9/($B$9*$B$15+(Q233-$B$9)*$B$16)))</f>
        <v/>
      </c>
      <c r="Y233" s="21">
        <f>IF(Q233&gt;$B$10,0,IF(Q233&lt;=$B$9,Y232*$J$10/Q233,Y232*$I$10/($B$9*$B$15+(Q233-$B$9)*$B$16)))</f>
        <v/>
      </c>
      <c r="Z233" s="21">
        <f>IF(Q233&gt;$B$10,0,IF(Q233&lt;=$B$9,Z232*$J$11/Q233,Z232*$I$11/($B$9*$B$15+(Q233-$B$9)*$B$16)))</f>
        <v/>
      </c>
      <c r="AA233" s="21">
        <f>IF(Q233&gt;$B$10,0,IF(Q233&lt;=$B$9,AA232*$J$12/Q233,AA232*$I$12/($B$9*$B$15+(Q233-$B$9)*$B$16)))</f>
        <v/>
      </c>
      <c r="AB233" s="21">
        <f>IF(Q233&gt;$B$10,0,IF(Q233&lt;=$B$9,AB232*$J$13/Q233,AB232*$I$13/($B$9*$B$15+(Q233-$B$9)*$B$16)))</f>
        <v/>
      </c>
      <c r="AC233" s="21">
        <f>IF(Q233&gt;$B$10,0,IF(Q233&lt;=$B$9,AC232*$J$14/Q233,AC232*$I$14/($B$9*$B$15+(Q233-$B$9)*$B$16)))</f>
        <v/>
      </c>
      <c r="AD233" s="21">
        <f>IF(Q233&gt;$B$10,0,IF(Q233&lt;=$B$9,AD232*$J$15/Q233,AD232*$I$15/($B$9*$B$15+(Q233-$B$9)*$B$16)))</f>
        <v/>
      </c>
      <c r="AE233" s="21">
        <f>IF(Q233&gt;$B$10,0,IF(Q233&lt;=$B$9,AE232*$J$16/Q233,AE232*$I$16/($B$9*$B$15+(Q233-$B$9)*$B$16)))</f>
        <v/>
      </c>
    </row>
    <row r="234" ht="15" customHeight="1" s="22">
      <c r="D234" s="33" t="n"/>
      <c r="E234" s="40" t="n"/>
      <c r="F234" s="35" t="n"/>
      <c r="G234" s="35" t="n"/>
      <c r="H234" s="35" t="n"/>
      <c r="Q234" s="21">
        <f>Q233+1</f>
        <v/>
      </c>
      <c r="R234" s="21">
        <f>MAX(Q234-$B$9,0)</f>
        <v/>
      </c>
      <c r="S234" s="21">
        <f>MIN(Q234,$B$9)</f>
        <v/>
      </c>
      <c r="T234" s="21">
        <f>IF(Q234&gt;$B$10,0,IF(Q234&lt;=$B$9,T233*$J$5/Q234,T233*$I$5/($B$9*$B$15+(Q234-$B$9)*$B$16)))</f>
        <v/>
      </c>
      <c r="U234" s="21">
        <f>IF(Q234&gt;$B$10,0,IF(Q234&lt;=$B$9,U233*$J$6/Q234,U233*$I$6/($B$9*$B$15+(Q234-$B$9)*$B$16)))</f>
        <v/>
      </c>
      <c r="V234" s="21">
        <f>IF(Q234&gt;$B$10,0,IF(Q234&lt;=$B$9,V233*$J$7/Q234,V233*$I$7/($B$9*$B$15+(Q234-$B$9)*$B$16)))</f>
        <v/>
      </c>
      <c r="W234" s="21">
        <f>IF(Q234&gt;$B$10,0,IF(Q234&lt;=$B$9,W233*$J$8/Q234,W233*$I$8/($B$9*$B$15+(Q234-$B$9)*$B$16)))</f>
        <v/>
      </c>
      <c r="X234" s="21">
        <f>IF(Q234&gt;$B$10,0,IF(Q234&lt;=$B$9,X233*$J$9/Q234,X233*$I$9/($B$9*$B$15+(Q234-$B$9)*$B$16)))</f>
        <v/>
      </c>
      <c r="Y234" s="21">
        <f>IF(Q234&gt;$B$10,0,IF(Q234&lt;=$B$9,Y233*$J$10/Q234,Y233*$I$10/($B$9*$B$15+(Q234-$B$9)*$B$16)))</f>
        <v/>
      </c>
      <c r="Z234" s="21">
        <f>IF(Q234&gt;$B$10,0,IF(Q234&lt;=$B$9,Z233*$J$11/Q234,Z233*$I$11/($B$9*$B$15+(Q234-$B$9)*$B$16)))</f>
        <v/>
      </c>
      <c r="AA234" s="21">
        <f>IF(Q234&gt;$B$10,0,IF(Q234&lt;=$B$9,AA233*$J$12/Q234,AA233*$I$12/($B$9*$B$15+(Q234-$B$9)*$B$16)))</f>
        <v/>
      </c>
      <c r="AB234" s="21">
        <f>IF(Q234&gt;$B$10,0,IF(Q234&lt;=$B$9,AB233*$J$13/Q234,AB233*$I$13/($B$9*$B$15+(Q234-$B$9)*$B$16)))</f>
        <v/>
      </c>
      <c r="AC234" s="21">
        <f>IF(Q234&gt;$B$10,0,IF(Q234&lt;=$B$9,AC233*$J$14/Q234,AC233*$I$14/($B$9*$B$15+(Q234-$B$9)*$B$16)))</f>
        <v/>
      </c>
      <c r="AD234" s="21">
        <f>IF(Q234&gt;$B$10,0,IF(Q234&lt;=$B$9,AD233*$J$15/Q234,AD233*$I$15/($B$9*$B$15+(Q234-$B$9)*$B$16)))</f>
        <v/>
      </c>
      <c r="AE234" s="21">
        <f>IF(Q234&gt;$B$10,0,IF(Q234&lt;=$B$9,AE233*$J$16/Q234,AE233*$I$16/($B$9*$B$15+(Q234-$B$9)*$B$16)))</f>
        <v/>
      </c>
    </row>
    <row r="235" ht="15" customHeight="1" s="22">
      <c r="D235" s="33" t="n"/>
      <c r="E235" s="40" t="n"/>
      <c r="F235" s="35" t="n"/>
      <c r="G235" s="35" t="n"/>
      <c r="H235" s="35" t="n"/>
      <c r="Q235" s="21">
        <f>Q234+1</f>
        <v/>
      </c>
      <c r="R235" s="21">
        <f>MAX(Q235-$B$9,0)</f>
        <v/>
      </c>
      <c r="S235" s="21">
        <f>MIN(Q235,$B$9)</f>
        <v/>
      </c>
      <c r="T235" s="21">
        <f>IF(Q235&gt;$B$10,0,IF(Q235&lt;=$B$9,T234*$J$5/Q235,T234*$I$5/($B$9*$B$15+(Q235-$B$9)*$B$16)))</f>
        <v/>
      </c>
      <c r="U235" s="21">
        <f>IF(Q235&gt;$B$10,0,IF(Q235&lt;=$B$9,U234*$J$6/Q235,U234*$I$6/($B$9*$B$15+(Q235-$B$9)*$B$16)))</f>
        <v/>
      </c>
      <c r="V235" s="21">
        <f>IF(Q235&gt;$B$10,0,IF(Q235&lt;=$B$9,V234*$J$7/Q235,V234*$I$7/($B$9*$B$15+(Q235-$B$9)*$B$16)))</f>
        <v/>
      </c>
      <c r="W235" s="21">
        <f>IF(Q235&gt;$B$10,0,IF(Q235&lt;=$B$9,W234*$J$8/Q235,W234*$I$8/($B$9*$B$15+(Q235-$B$9)*$B$16)))</f>
        <v/>
      </c>
      <c r="X235" s="21">
        <f>IF(Q235&gt;$B$10,0,IF(Q235&lt;=$B$9,X234*$J$9/Q235,X234*$I$9/($B$9*$B$15+(Q235-$B$9)*$B$16)))</f>
        <v/>
      </c>
      <c r="Y235" s="21">
        <f>IF(Q235&gt;$B$10,0,IF(Q235&lt;=$B$9,Y234*$J$10/Q235,Y234*$I$10/($B$9*$B$15+(Q235-$B$9)*$B$16)))</f>
        <v/>
      </c>
      <c r="Z235" s="21">
        <f>IF(Q235&gt;$B$10,0,IF(Q235&lt;=$B$9,Z234*$J$11/Q235,Z234*$I$11/($B$9*$B$15+(Q235-$B$9)*$B$16)))</f>
        <v/>
      </c>
      <c r="AA235" s="21">
        <f>IF(Q235&gt;$B$10,0,IF(Q235&lt;=$B$9,AA234*$J$12/Q235,AA234*$I$12/($B$9*$B$15+(Q235-$B$9)*$B$16)))</f>
        <v/>
      </c>
      <c r="AB235" s="21">
        <f>IF(Q235&gt;$B$10,0,IF(Q235&lt;=$B$9,AB234*$J$13/Q235,AB234*$I$13/($B$9*$B$15+(Q235-$B$9)*$B$16)))</f>
        <v/>
      </c>
      <c r="AC235" s="21">
        <f>IF(Q235&gt;$B$10,0,IF(Q235&lt;=$B$9,AC234*$J$14/Q235,AC234*$I$14/($B$9*$B$15+(Q235-$B$9)*$B$16)))</f>
        <v/>
      </c>
      <c r="AD235" s="21">
        <f>IF(Q235&gt;$B$10,0,IF(Q235&lt;=$B$9,AD234*$J$15/Q235,AD234*$I$15/($B$9*$B$15+(Q235-$B$9)*$B$16)))</f>
        <v/>
      </c>
      <c r="AE235" s="21">
        <f>IF(Q235&gt;$B$10,0,IF(Q235&lt;=$B$9,AE234*$J$16/Q235,AE234*$I$16/($B$9*$B$15+(Q235-$B$9)*$B$16)))</f>
        <v/>
      </c>
    </row>
    <row r="236" ht="15" customHeight="1" s="22">
      <c r="D236" s="33" t="n"/>
      <c r="E236" s="40" t="n"/>
      <c r="F236" s="35" t="n"/>
      <c r="G236" s="35" t="n"/>
      <c r="H236" s="35" t="n"/>
      <c r="Q236" s="21">
        <f>Q235+1</f>
        <v/>
      </c>
      <c r="R236" s="21">
        <f>MAX(Q236-$B$9,0)</f>
        <v/>
      </c>
      <c r="S236" s="21">
        <f>MIN(Q236,$B$9)</f>
        <v/>
      </c>
      <c r="T236" s="21">
        <f>IF(Q236&gt;$B$10,0,IF(Q236&lt;=$B$9,T235*$J$5/Q236,T235*$I$5/($B$9*$B$15+(Q236-$B$9)*$B$16)))</f>
        <v/>
      </c>
      <c r="U236" s="21">
        <f>IF(Q236&gt;$B$10,0,IF(Q236&lt;=$B$9,U235*$J$6/Q236,U235*$I$6/($B$9*$B$15+(Q236-$B$9)*$B$16)))</f>
        <v/>
      </c>
      <c r="V236" s="21">
        <f>IF(Q236&gt;$B$10,0,IF(Q236&lt;=$B$9,V235*$J$7/Q236,V235*$I$7/($B$9*$B$15+(Q236-$B$9)*$B$16)))</f>
        <v/>
      </c>
      <c r="W236" s="21">
        <f>IF(Q236&gt;$B$10,0,IF(Q236&lt;=$B$9,W235*$J$8/Q236,W235*$I$8/($B$9*$B$15+(Q236-$B$9)*$B$16)))</f>
        <v/>
      </c>
      <c r="X236" s="21">
        <f>IF(Q236&gt;$B$10,0,IF(Q236&lt;=$B$9,X235*$J$9/Q236,X235*$I$9/($B$9*$B$15+(Q236-$B$9)*$B$16)))</f>
        <v/>
      </c>
      <c r="Y236" s="21">
        <f>IF(Q236&gt;$B$10,0,IF(Q236&lt;=$B$9,Y235*$J$10/Q236,Y235*$I$10/($B$9*$B$15+(Q236-$B$9)*$B$16)))</f>
        <v/>
      </c>
      <c r="Z236" s="21">
        <f>IF(Q236&gt;$B$10,0,IF(Q236&lt;=$B$9,Z235*$J$11/Q236,Z235*$I$11/($B$9*$B$15+(Q236-$B$9)*$B$16)))</f>
        <v/>
      </c>
      <c r="AA236" s="21">
        <f>IF(Q236&gt;$B$10,0,IF(Q236&lt;=$B$9,AA235*$J$12/Q236,AA235*$I$12/($B$9*$B$15+(Q236-$B$9)*$B$16)))</f>
        <v/>
      </c>
      <c r="AB236" s="21">
        <f>IF(Q236&gt;$B$10,0,IF(Q236&lt;=$B$9,AB235*$J$13/Q236,AB235*$I$13/($B$9*$B$15+(Q236-$B$9)*$B$16)))</f>
        <v/>
      </c>
      <c r="AC236" s="21">
        <f>IF(Q236&gt;$B$10,0,IF(Q236&lt;=$B$9,AC235*$J$14/Q236,AC235*$I$14/($B$9*$B$15+(Q236-$B$9)*$B$16)))</f>
        <v/>
      </c>
      <c r="AD236" s="21">
        <f>IF(Q236&gt;$B$10,0,IF(Q236&lt;=$B$9,AD235*$J$15/Q236,AD235*$I$15/($B$9*$B$15+(Q236-$B$9)*$B$16)))</f>
        <v/>
      </c>
      <c r="AE236" s="21">
        <f>IF(Q236&gt;$B$10,0,IF(Q236&lt;=$B$9,AE235*$J$16/Q236,AE235*$I$16/($B$9*$B$15+(Q236-$B$9)*$B$16)))</f>
        <v/>
      </c>
    </row>
    <row r="237" ht="15" customHeight="1" s="22">
      <c r="D237" s="33" t="n"/>
      <c r="E237" s="40" t="n"/>
      <c r="F237" s="35" t="n"/>
      <c r="G237" s="35" t="n"/>
      <c r="H237" s="35" t="n"/>
      <c r="Q237" s="21">
        <f>Q236+1</f>
        <v/>
      </c>
      <c r="R237" s="21">
        <f>MAX(Q237-$B$9,0)</f>
        <v/>
      </c>
      <c r="S237" s="21">
        <f>MIN(Q237,$B$9)</f>
        <v/>
      </c>
      <c r="T237" s="21">
        <f>IF(Q237&gt;$B$10,0,IF(Q237&lt;=$B$9,T236*$J$5/Q237,T236*$I$5/($B$9*$B$15+(Q237-$B$9)*$B$16)))</f>
        <v/>
      </c>
      <c r="U237" s="21">
        <f>IF(Q237&gt;$B$10,0,IF(Q237&lt;=$B$9,U236*$J$6/Q237,U236*$I$6/($B$9*$B$15+(Q237-$B$9)*$B$16)))</f>
        <v/>
      </c>
      <c r="V237" s="21">
        <f>IF(Q237&gt;$B$10,0,IF(Q237&lt;=$B$9,V236*$J$7/Q237,V236*$I$7/($B$9*$B$15+(Q237-$B$9)*$B$16)))</f>
        <v/>
      </c>
      <c r="W237" s="21">
        <f>IF(Q237&gt;$B$10,0,IF(Q237&lt;=$B$9,W236*$J$8/Q237,W236*$I$8/($B$9*$B$15+(Q237-$B$9)*$B$16)))</f>
        <v/>
      </c>
      <c r="X237" s="21">
        <f>IF(Q237&gt;$B$10,0,IF(Q237&lt;=$B$9,X236*$J$9/Q237,X236*$I$9/($B$9*$B$15+(Q237-$B$9)*$B$16)))</f>
        <v/>
      </c>
      <c r="Y237" s="21">
        <f>IF(Q237&gt;$B$10,0,IF(Q237&lt;=$B$9,Y236*$J$10/Q237,Y236*$I$10/($B$9*$B$15+(Q237-$B$9)*$B$16)))</f>
        <v/>
      </c>
      <c r="Z237" s="21">
        <f>IF(Q237&gt;$B$10,0,IF(Q237&lt;=$B$9,Z236*$J$11/Q237,Z236*$I$11/($B$9*$B$15+(Q237-$B$9)*$B$16)))</f>
        <v/>
      </c>
      <c r="AA237" s="21">
        <f>IF(Q237&gt;$B$10,0,IF(Q237&lt;=$B$9,AA236*$J$12/Q237,AA236*$I$12/($B$9*$B$15+(Q237-$B$9)*$B$16)))</f>
        <v/>
      </c>
      <c r="AB237" s="21">
        <f>IF(Q237&gt;$B$10,0,IF(Q237&lt;=$B$9,AB236*$J$13/Q237,AB236*$I$13/($B$9*$B$15+(Q237-$B$9)*$B$16)))</f>
        <v/>
      </c>
      <c r="AC237" s="21">
        <f>IF(Q237&gt;$B$10,0,IF(Q237&lt;=$B$9,AC236*$J$14/Q237,AC236*$I$14/($B$9*$B$15+(Q237-$B$9)*$B$16)))</f>
        <v/>
      </c>
      <c r="AD237" s="21">
        <f>IF(Q237&gt;$B$10,0,IF(Q237&lt;=$B$9,AD236*$J$15/Q237,AD236*$I$15/($B$9*$B$15+(Q237-$B$9)*$B$16)))</f>
        <v/>
      </c>
      <c r="AE237" s="21">
        <f>IF(Q237&gt;$B$10,0,IF(Q237&lt;=$B$9,AE236*$J$16/Q237,AE236*$I$16/($B$9*$B$15+(Q237-$B$9)*$B$16)))</f>
        <v/>
      </c>
    </row>
    <row r="238" ht="15" customHeight="1" s="22">
      <c r="D238" s="33" t="n"/>
      <c r="E238" s="40" t="n"/>
      <c r="F238" s="35" t="n"/>
      <c r="G238" s="35" t="n"/>
      <c r="H238" s="35" t="n"/>
      <c r="Q238" s="21">
        <f>Q237+1</f>
        <v/>
      </c>
      <c r="R238" s="21">
        <f>MAX(Q238-$B$9,0)</f>
        <v/>
      </c>
      <c r="S238" s="21">
        <f>MIN(Q238,$B$9)</f>
        <v/>
      </c>
      <c r="T238" s="21">
        <f>IF(Q238&gt;$B$10,0,IF(Q238&lt;=$B$9,T237*$J$5/Q238,T237*$I$5/($B$9*$B$15+(Q238-$B$9)*$B$16)))</f>
        <v/>
      </c>
      <c r="U238" s="21">
        <f>IF(Q238&gt;$B$10,0,IF(Q238&lt;=$B$9,U237*$J$6/Q238,U237*$I$6/($B$9*$B$15+(Q238-$B$9)*$B$16)))</f>
        <v/>
      </c>
      <c r="V238" s="21">
        <f>IF(Q238&gt;$B$10,0,IF(Q238&lt;=$B$9,V237*$J$7/Q238,V237*$I$7/($B$9*$B$15+(Q238-$B$9)*$B$16)))</f>
        <v/>
      </c>
      <c r="W238" s="21">
        <f>IF(Q238&gt;$B$10,0,IF(Q238&lt;=$B$9,W237*$J$8/Q238,W237*$I$8/($B$9*$B$15+(Q238-$B$9)*$B$16)))</f>
        <v/>
      </c>
      <c r="X238" s="21">
        <f>IF(Q238&gt;$B$10,0,IF(Q238&lt;=$B$9,X237*$J$9/Q238,X237*$I$9/($B$9*$B$15+(Q238-$B$9)*$B$16)))</f>
        <v/>
      </c>
      <c r="Y238" s="21">
        <f>IF(Q238&gt;$B$10,0,IF(Q238&lt;=$B$9,Y237*$J$10/Q238,Y237*$I$10/($B$9*$B$15+(Q238-$B$9)*$B$16)))</f>
        <v/>
      </c>
      <c r="Z238" s="21">
        <f>IF(Q238&gt;$B$10,0,IF(Q238&lt;=$B$9,Z237*$J$11/Q238,Z237*$I$11/($B$9*$B$15+(Q238-$B$9)*$B$16)))</f>
        <v/>
      </c>
      <c r="AA238" s="21">
        <f>IF(Q238&gt;$B$10,0,IF(Q238&lt;=$B$9,AA237*$J$12/Q238,AA237*$I$12/($B$9*$B$15+(Q238-$B$9)*$B$16)))</f>
        <v/>
      </c>
      <c r="AB238" s="21">
        <f>IF(Q238&gt;$B$10,0,IF(Q238&lt;=$B$9,AB237*$J$13/Q238,AB237*$I$13/($B$9*$B$15+(Q238-$B$9)*$B$16)))</f>
        <v/>
      </c>
      <c r="AC238" s="21">
        <f>IF(Q238&gt;$B$10,0,IF(Q238&lt;=$B$9,AC237*$J$14/Q238,AC237*$I$14/($B$9*$B$15+(Q238-$B$9)*$B$16)))</f>
        <v/>
      </c>
      <c r="AD238" s="21">
        <f>IF(Q238&gt;$B$10,0,IF(Q238&lt;=$B$9,AD237*$J$15/Q238,AD237*$I$15/($B$9*$B$15+(Q238-$B$9)*$B$16)))</f>
        <v/>
      </c>
      <c r="AE238" s="21">
        <f>IF(Q238&gt;$B$10,0,IF(Q238&lt;=$B$9,AE237*$J$16/Q238,AE237*$I$16/($B$9*$B$15+(Q238-$B$9)*$B$16)))</f>
        <v/>
      </c>
    </row>
    <row r="239" ht="15" customHeight="1" s="22">
      <c r="D239" s="33" t="n"/>
      <c r="E239" s="40" t="n"/>
      <c r="F239" s="35" t="n"/>
      <c r="G239" s="35" t="n"/>
      <c r="H239" s="35" t="n"/>
      <c r="Q239" s="21">
        <f>Q238+1</f>
        <v/>
      </c>
      <c r="R239" s="21">
        <f>MAX(Q239-$B$9,0)</f>
        <v/>
      </c>
      <c r="S239" s="21">
        <f>MIN(Q239,$B$9)</f>
        <v/>
      </c>
      <c r="T239" s="21">
        <f>IF(Q239&gt;$B$10,0,IF(Q239&lt;=$B$9,T238*$J$5/Q239,T238*$I$5/($B$9*$B$15+(Q239-$B$9)*$B$16)))</f>
        <v/>
      </c>
      <c r="U239" s="21">
        <f>IF(Q239&gt;$B$10,0,IF(Q239&lt;=$B$9,U238*$J$6/Q239,U238*$I$6/($B$9*$B$15+(Q239-$B$9)*$B$16)))</f>
        <v/>
      </c>
      <c r="V239" s="21">
        <f>IF(Q239&gt;$B$10,0,IF(Q239&lt;=$B$9,V238*$J$7/Q239,V238*$I$7/($B$9*$B$15+(Q239-$B$9)*$B$16)))</f>
        <v/>
      </c>
      <c r="W239" s="21">
        <f>IF(Q239&gt;$B$10,0,IF(Q239&lt;=$B$9,W238*$J$8/Q239,W238*$I$8/($B$9*$B$15+(Q239-$B$9)*$B$16)))</f>
        <v/>
      </c>
      <c r="X239" s="21">
        <f>IF(Q239&gt;$B$10,0,IF(Q239&lt;=$B$9,X238*$J$9/Q239,X238*$I$9/($B$9*$B$15+(Q239-$B$9)*$B$16)))</f>
        <v/>
      </c>
      <c r="Y239" s="21">
        <f>IF(Q239&gt;$B$10,0,IF(Q239&lt;=$B$9,Y238*$J$10/Q239,Y238*$I$10/($B$9*$B$15+(Q239-$B$9)*$B$16)))</f>
        <v/>
      </c>
      <c r="Z239" s="21">
        <f>IF(Q239&gt;$B$10,0,IF(Q239&lt;=$B$9,Z238*$J$11/Q239,Z238*$I$11/($B$9*$B$15+(Q239-$B$9)*$B$16)))</f>
        <v/>
      </c>
      <c r="AA239" s="21">
        <f>IF(Q239&gt;$B$10,0,IF(Q239&lt;=$B$9,AA238*$J$12/Q239,AA238*$I$12/($B$9*$B$15+(Q239-$B$9)*$B$16)))</f>
        <v/>
      </c>
      <c r="AB239" s="21">
        <f>IF(Q239&gt;$B$10,0,IF(Q239&lt;=$B$9,AB238*$J$13/Q239,AB238*$I$13/($B$9*$B$15+(Q239-$B$9)*$B$16)))</f>
        <v/>
      </c>
      <c r="AC239" s="21">
        <f>IF(Q239&gt;$B$10,0,IF(Q239&lt;=$B$9,AC238*$J$14/Q239,AC238*$I$14/($B$9*$B$15+(Q239-$B$9)*$B$16)))</f>
        <v/>
      </c>
      <c r="AD239" s="21">
        <f>IF(Q239&gt;$B$10,0,IF(Q239&lt;=$B$9,AD238*$J$15/Q239,AD238*$I$15/($B$9*$B$15+(Q239-$B$9)*$B$16)))</f>
        <v/>
      </c>
      <c r="AE239" s="21">
        <f>IF(Q239&gt;$B$10,0,IF(Q239&lt;=$B$9,AE238*$J$16/Q239,AE238*$I$16/($B$9*$B$15+(Q239-$B$9)*$B$16)))</f>
        <v/>
      </c>
    </row>
    <row r="240" ht="15" customHeight="1" s="22">
      <c r="D240" s="33" t="n"/>
      <c r="E240" s="40" t="n"/>
      <c r="F240" s="35" t="n"/>
      <c r="G240" s="35" t="n"/>
      <c r="H240" s="35" t="n"/>
      <c r="Q240" s="21">
        <f>Q239+1</f>
        <v/>
      </c>
      <c r="R240" s="21">
        <f>MAX(Q240-$B$9,0)</f>
        <v/>
      </c>
      <c r="S240" s="21">
        <f>MIN(Q240,$B$9)</f>
        <v/>
      </c>
      <c r="T240" s="21">
        <f>IF(Q240&gt;$B$10,0,IF(Q240&lt;=$B$9,T239*$J$5/Q240,T239*$I$5/($B$9*$B$15+(Q240-$B$9)*$B$16)))</f>
        <v/>
      </c>
      <c r="U240" s="21">
        <f>IF(Q240&gt;$B$10,0,IF(Q240&lt;=$B$9,U239*$J$6/Q240,U239*$I$6/($B$9*$B$15+(Q240-$B$9)*$B$16)))</f>
        <v/>
      </c>
      <c r="V240" s="21">
        <f>IF(Q240&gt;$B$10,0,IF(Q240&lt;=$B$9,V239*$J$7/Q240,V239*$I$7/($B$9*$B$15+(Q240-$B$9)*$B$16)))</f>
        <v/>
      </c>
      <c r="W240" s="21">
        <f>IF(Q240&gt;$B$10,0,IF(Q240&lt;=$B$9,W239*$J$8/Q240,W239*$I$8/($B$9*$B$15+(Q240-$B$9)*$B$16)))</f>
        <v/>
      </c>
      <c r="X240" s="21">
        <f>IF(Q240&gt;$B$10,0,IF(Q240&lt;=$B$9,X239*$J$9/Q240,X239*$I$9/($B$9*$B$15+(Q240-$B$9)*$B$16)))</f>
        <v/>
      </c>
      <c r="Y240" s="21">
        <f>IF(Q240&gt;$B$10,0,IF(Q240&lt;=$B$9,Y239*$J$10/Q240,Y239*$I$10/($B$9*$B$15+(Q240-$B$9)*$B$16)))</f>
        <v/>
      </c>
      <c r="Z240" s="21">
        <f>IF(Q240&gt;$B$10,0,IF(Q240&lt;=$B$9,Z239*$J$11/Q240,Z239*$I$11/($B$9*$B$15+(Q240-$B$9)*$B$16)))</f>
        <v/>
      </c>
      <c r="AA240" s="21">
        <f>IF(Q240&gt;$B$10,0,IF(Q240&lt;=$B$9,AA239*$J$12/Q240,AA239*$I$12/($B$9*$B$15+(Q240-$B$9)*$B$16)))</f>
        <v/>
      </c>
      <c r="AB240" s="21">
        <f>IF(Q240&gt;$B$10,0,IF(Q240&lt;=$B$9,AB239*$J$13/Q240,AB239*$I$13/($B$9*$B$15+(Q240-$B$9)*$B$16)))</f>
        <v/>
      </c>
      <c r="AC240" s="21">
        <f>IF(Q240&gt;$B$10,0,IF(Q240&lt;=$B$9,AC239*$J$14/Q240,AC239*$I$14/($B$9*$B$15+(Q240-$B$9)*$B$16)))</f>
        <v/>
      </c>
      <c r="AD240" s="21">
        <f>IF(Q240&gt;$B$10,0,IF(Q240&lt;=$B$9,AD239*$J$15/Q240,AD239*$I$15/($B$9*$B$15+(Q240-$B$9)*$B$16)))</f>
        <v/>
      </c>
      <c r="AE240" s="21">
        <f>IF(Q240&gt;$B$10,0,IF(Q240&lt;=$B$9,AE239*$J$16/Q240,AE239*$I$16/($B$9*$B$15+(Q240-$B$9)*$B$16)))</f>
        <v/>
      </c>
    </row>
    <row r="241" ht="15" customHeight="1" s="22">
      <c r="D241" s="33" t="n"/>
      <c r="E241" s="40" t="n"/>
      <c r="F241" s="35" t="n"/>
      <c r="G241" s="35" t="n"/>
      <c r="H241" s="35" t="n"/>
      <c r="Q241" s="21">
        <f>Q240+1</f>
        <v/>
      </c>
      <c r="R241" s="21">
        <f>MAX(Q241-$B$9,0)</f>
        <v/>
      </c>
      <c r="S241" s="21">
        <f>MIN(Q241,$B$9)</f>
        <v/>
      </c>
      <c r="T241" s="21">
        <f>IF(Q241&gt;$B$10,0,IF(Q241&lt;=$B$9,T240*$J$5/Q241,T240*$I$5/($B$9*$B$15+(Q241-$B$9)*$B$16)))</f>
        <v/>
      </c>
      <c r="U241" s="21">
        <f>IF(Q241&gt;$B$10,0,IF(Q241&lt;=$B$9,U240*$J$6/Q241,U240*$I$6/($B$9*$B$15+(Q241-$B$9)*$B$16)))</f>
        <v/>
      </c>
      <c r="V241" s="21">
        <f>IF(Q241&gt;$B$10,0,IF(Q241&lt;=$B$9,V240*$J$7/Q241,V240*$I$7/($B$9*$B$15+(Q241-$B$9)*$B$16)))</f>
        <v/>
      </c>
      <c r="W241" s="21">
        <f>IF(Q241&gt;$B$10,0,IF(Q241&lt;=$B$9,W240*$J$8/Q241,W240*$I$8/($B$9*$B$15+(Q241-$B$9)*$B$16)))</f>
        <v/>
      </c>
      <c r="X241" s="21">
        <f>IF(Q241&gt;$B$10,0,IF(Q241&lt;=$B$9,X240*$J$9/Q241,X240*$I$9/($B$9*$B$15+(Q241-$B$9)*$B$16)))</f>
        <v/>
      </c>
      <c r="Y241" s="21">
        <f>IF(Q241&gt;$B$10,0,IF(Q241&lt;=$B$9,Y240*$J$10/Q241,Y240*$I$10/($B$9*$B$15+(Q241-$B$9)*$B$16)))</f>
        <v/>
      </c>
      <c r="Z241" s="21">
        <f>IF(Q241&gt;$B$10,0,IF(Q241&lt;=$B$9,Z240*$J$11/Q241,Z240*$I$11/($B$9*$B$15+(Q241-$B$9)*$B$16)))</f>
        <v/>
      </c>
      <c r="AA241" s="21">
        <f>IF(Q241&gt;$B$10,0,IF(Q241&lt;=$B$9,AA240*$J$12/Q241,AA240*$I$12/($B$9*$B$15+(Q241-$B$9)*$B$16)))</f>
        <v/>
      </c>
      <c r="AB241" s="21">
        <f>IF(Q241&gt;$B$10,0,IF(Q241&lt;=$B$9,AB240*$J$13/Q241,AB240*$I$13/($B$9*$B$15+(Q241-$B$9)*$B$16)))</f>
        <v/>
      </c>
      <c r="AC241" s="21">
        <f>IF(Q241&gt;$B$10,0,IF(Q241&lt;=$B$9,AC240*$J$14/Q241,AC240*$I$14/($B$9*$B$15+(Q241-$B$9)*$B$16)))</f>
        <v/>
      </c>
      <c r="AD241" s="21">
        <f>IF(Q241&gt;$B$10,0,IF(Q241&lt;=$B$9,AD240*$J$15/Q241,AD240*$I$15/($B$9*$B$15+(Q241-$B$9)*$B$16)))</f>
        <v/>
      </c>
      <c r="AE241" s="21">
        <f>IF(Q241&gt;$B$10,0,IF(Q241&lt;=$B$9,AE240*$J$16/Q241,AE240*$I$16/($B$9*$B$15+(Q241-$B$9)*$B$16)))</f>
        <v/>
      </c>
    </row>
    <row r="242" ht="15" customHeight="1" s="22">
      <c r="D242" s="33" t="n"/>
      <c r="E242" s="40" t="n"/>
      <c r="F242" s="35" t="n"/>
      <c r="G242" s="35" t="n"/>
      <c r="H242" s="35" t="n"/>
      <c r="Q242" s="21">
        <f>Q241+1</f>
        <v/>
      </c>
      <c r="R242" s="21">
        <f>MAX(Q242-$B$9,0)</f>
        <v/>
      </c>
      <c r="S242" s="21">
        <f>MIN(Q242,$B$9)</f>
        <v/>
      </c>
      <c r="T242" s="21">
        <f>IF(Q242&gt;$B$10,0,IF(Q242&lt;=$B$9,T241*$J$5/Q242,T241*$I$5/($B$9*$B$15+(Q242-$B$9)*$B$16)))</f>
        <v/>
      </c>
      <c r="U242" s="21">
        <f>IF(Q242&gt;$B$10,0,IF(Q242&lt;=$B$9,U241*$J$6/Q242,U241*$I$6/($B$9*$B$15+(Q242-$B$9)*$B$16)))</f>
        <v/>
      </c>
      <c r="V242" s="21">
        <f>IF(Q242&gt;$B$10,0,IF(Q242&lt;=$B$9,V241*$J$7/Q242,V241*$I$7/($B$9*$B$15+(Q242-$B$9)*$B$16)))</f>
        <v/>
      </c>
      <c r="W242" s="21">
        <f>IF(Q242&gt;$B$10,0,IF(Q242&lt;=$B$9,W241*$J$8/Q242,W241*$I$8/($B$9*$B$15+(Q242-$B$9)*$B$16)))</f>
        <v/>
      </c>
      <c r="X242" s="21">
        <f>IF(Q242&gt;$B$10,0,IF(Q242&lt;=$B$9,X241*$J$9/Q242,X241*$I$9/($B$9*$B$15+(Q242-$B$9)*$B$16)))</f>
        <v/>
      </c>
      <c r="Y242" s="21">
        <f>IF(Q242&gt;$B$10,0,IF(Q242&lt;=$B$9,Y241*$J$10/Q242,Y241*$I$10/($B$9*$B$15+(Q242-$B$9)*$B$16)))</f>
        <v/>
      </c>
      <c r="Z242" s="21">
        <f>IF(Q242&gt;$B$10,0,IF(Q242&lt;=$B$9,Z241*$J$11/Q242,Z241*$I$11/($B$9*$B$15+(Q242-$B$9)*$B$16)))</f>
        <v/>
      </c>
      <c r="AA242" s="21">
        <f>IF(Q242&gt;$B$10,0,IF(Q242&lt;=$B$9,AA241*$J$12/Q242,AA241*$I$12/($B$9*$B$15+(Q242-$B$9)*$B$16)))</f>
        <v/>
      </c>
      <c r="AB242" s="21">
        <f>IF(Q242&gt;$B$10,0,IF(Q242&lt;=$B$9,AB241*$J$13/Q242,AB241*$I$13/($B$9*$B$15+(Q242-$B$9)*$B$16)))</f>
        <v/>
      </c>
      <c r="AC242" s="21">
        <f>IF(Q242&gt;$B$10,0,IF(Q242&lt;=$B$9,AC241*$J$14/Q242,AC241*$I$14/($B$9*$B$15+(Q242-$B$9)*$B$16)))</f>
        <v/>
      </c>
      <c r="AD242" s="21">
        <f>IF(Q242&gt;$B$10,0,IF(Q242&lt;=$B$9,AD241*$J$15/Q242,AD241*$I$15/($B$9*$B$15+(Q242-$B$9)*$B$16)))</f>
        <v/>
      </c>
      <c r="AE242" s="21">
        <f>IF(Q242&gt;$B$10,0,IF(Q242&lt;=$B$9,AE241*$J$16/Q242,AE241*$I$16/($B$9*$B$15+(Q242-$B$9)*$B$16)))</f>
        <v/>
      </c>
    </row>
    <row r="243" ht="15" customHeight="1" s="22">
      <c r="D243" s="33" t="n"/>
      <c r="E243" s="40" t="n"/>
      <c r="F243" s="35" t="n"/>
      <c r="G243" s="35" t="n"/>
      <c r="H243" s="35" t="n"/>
      <c r="Q243" s="21">
        <f>Q242+1</f>
        <v/>
      </c>
      <c r="R243" s="21">
        <f>MAX(Q243-$B$9,0)</f>
        <v/>
      </c>
      <c r="S243" s="21">
        <f>MIN(Q243,$B$9)</f>
        <v/>
      </c>
      <c r="T243" s="21">
        <f>IF(Q243&gt;$B$10,0,IF(Q243&lt;=$B$9,T242*$J$5/Q243,T242*$I$5/($B$9*$B$15+(Q243-$B$9)*$B$16)))</f>
        <v/>
      </c>
      <c r="U243" s="21">
        <f>IF(Q243&gt;$B$10,0,IF(Q243&lt;=$B$9,U242*$J$6/Q243,U242*$I$6/($B$9*$B$15+(Q243-$B$9)*$B$16)))</f>
        <v/>
      </c>
      <c r="V243" s="21">
        <f>IF(Q243&gt;$B$10,0,IF(Q243&lt;=$B$9,V242*$J$7/Q243,V242*$I$7/($B$9*$B$15+(Q243-$B$9)*$B$16)))</f>
        <v/>
      </c>
      <c r="W243" s="21">
        <f>IF(Q243&gt;$B$10,0,IF(Q243&lt;=$B$9,W242*$J$8/Q243,W242*$I$8/($B$9*$B$15+(Q243-$B$9)*$B$16)))</f>
        <v/>
      </c>
      <c r="X243" s="21">
        <f>IF(Q243&gt;$B$10,0,IF(Q243&lt;=$B$9,X242*$J$9/Q243,X242*$I$9/($B$9*$B$15+(Q243-$B$9)*$B$16)))</f>
        <v/>
      </c>
      <c r="Y243" s="21">
        <f>IF(Q243&gt;$B$10,0,IF(Q243&lt;=$B$9,Y242*$J$10/Q243,Y242*$I$10/($B$9*$B$15+(Q243-$B$9)*$B$16)))</f>
        <v/>
      </c>
      <c r="Z243" s="21">
        <f>IF(Q243&gt;$B$10,0,IF(Q243&lt;=$B$9,Z242*$J$11/Q243,Z242*$I$11/($B$9*$B$15+(Q243-$B$9)*$B$16)))</f>
        <v/>
      </c>
      <c r="AA243" s="21">
        <f>IF(Q243&gt;$B$10,0,IF(Q243&lt;=$B$9,AA242*$J$12/Q243,AA242*$I$12/($B$9*$B$15+(Q243-$B$9)*$B$16)))</f>
        <v/>
      </c>
      <c r="AB243" s="21">
        <f>IF(Q243&gt;$B$10,0,IF(Q243&lt;=$B$9,AB242*$J$13/Q243,AB242*$I$13/($B$9*$B$15+(Q243-$B$9)*$B$16)))</f>
        <v/>
      </c>
      <c r="AC243" s="21">
        <f>IF(Q243&gt;$B$10,0,IF(Q243&lt;=$B$9,AC242*$J$14/Q243,AC242*$I$14/($B$9*$B$15+(Q243-$B$9)*$B$16)))</f>
        <v/>
      </c>
      <c r="AD243" s="21">
        <f>IF(Q243&gt;$B$10,0,IF(Q243&lt;=$B$9,AD242*$J$15/Q243,AD242*$I$15/($B$9*$B$15+(Q243-$B$9)*$B$16)))</f>
        <v/>
      </c>
      <c r="AE243" s="21">
        <f>IF(Q243&gt;$B$10,0,IF(Q243&lt;=$B$9,AE242*$J$16/Q243,AE242*$I$16/($B$9*$B$15+(Q243-$B$9)*$B$16)))</f>
        <v/>
      </c>
    </row>
    <row r="244" ht="15" customHeight="1" s="22">
      <c r="D244" s="33" t="n"/>
      <c r="E244" s="40" t="n"/>
      <c r="F244" s="35" t="n"/>
      <c r="G244" s="35" t="n"/>
      <c r="H244" s="35" t="n"/>
      <c r="Q244" s="21">
        <f>Q243+1</f>
        <v/>
      </c>
      <c r="R244" s="21">
        <f>MAX(Q244-$B$9,0)</f>
        <v/>
      </c>
      <c r="S244" s="21">
        <f>MIN(Q244,$B$9)</f>
        <v/>
      </c>
      <c r="T244" s="21">
        <f>IF(Q244&gt;$B$10,0,IF(Q244&lt;=$B$9,T243*$J$5/Q244,T243*$I$5/($B$9*$B$15+(Q244-$B$9)*$B$16)))</f>
        <v/>
      </c>
      <c r="U244" s="21">
        <f>IF(Q244&gt;$B$10,0,IF(Q244&lt;=$B$9,U243*$J$6/Q244,U243*$I$6/($B$9*$B$15+(Q244-$B$9)*$B$16)))</f>
        <v/>
      </c>
      <c r="V244" s="21">
        <f>IF(Q244&gt;$B$10,0,IF(Q244&lt;=$B$9,V243*$J$7/Q244,V243*$I$7/($B$9*$B$15+(Q244-$B$9)*$B$16)))</f>
        <v/>
      </c>
      <c r="W244" s="21">
        <f>IF(Q244&gt;$B$10,0,IF(Q244&lt;=$B$9,W243*$J$8/Q244,W243*$I$8/($B$9*$B$15+(Q244-$B$9)*$B$16)))</f>
        <v/>
      </c>
      <c r="X244" s="21">
        <f>IF(Q244&gt;$B$10,0,IF(Q244&lt;=$B$9,X243*$J$9/Q244,X243*$I$9/($B$9*$B$15+(Q244-$B$9)*$B$16)))</f>
        <v/>
      </c>
      <c r="Y244" s="21">
        <f>IF(Q244&gt;$B$10,0,IF(Q244&lt;=$B$9,Y243*$J$10/Q244,Y243*$I$10/($B$9*$B$15+(Q244-$B$9)*$B$16)))</f>
        <v/>
      </c>
      <c r="Z244" s="21">
        <f>IF(Q244&gt;$B$10,0,IF(Q244&lt;=$B$9,Z243*$J$11/Q244,Z243*$I$11/($B$9*$B$15+(Q244-$B$9)*$B$16)))</f>
        <v/>
      </c>
      <c r="AA244" s="21">
        <f>IF(Q244&gt;$B$10,0,IF(Q244&lt;=$B$9,AA243*$J$12/Q244,AA243*$I$12/($B$9*$B$15+(Q244-$B$9)*$B$16)))</f>
        <v/>
      </c>
      <c r="AB244" s="21">
        <f>IF(Q244&gt;$B$10,0,IF(Q244&lt;=$B$9,AB243*$J$13/Q244,AB243*$I$13/($B$9*$B$15+(Q244-$B$9)*$B$16)))</f>
        <v/>
      </c>
      <c r="AC244" s="21">
        <f>IF(Q244&gt;$B$10,0,IF(Q244&lt;=$B$9,AC243*$J$14/Q244,AC243*$I$14/($B$9*$B$15+(Q244-$B$9)*$B$16)))</f>
        <v/>
      </c>
      <c r="AD244" s="21">
        <f>IF(Q244&gt;$B$10,0,IF(Q244&lt;=$B$9,AD243*$J$15/Q244,AD243*$I$15/($B$9*$B$15+(Q244-$B$9)*$B$16)))</f>
        <v/>
      </c>
      <c r="AE244" s="21">
        <f>IF(Q244&gt;$B$10,0,IF(Q244&lt;=$B$9,AE243*$J$16/Q244,AE243*$I$16/($B$9*$B$15+(Q244-$B$9)*$B$16)))</f>
        <v/>
      </c>
    </row>
    <row r="245" ht="15" customHeight="1" s="22">
      <c r="D245" s="33" t="n"/>
      <c r="E245" s="40" t="n"/>
      <c r="F245" s="35" t="n"/>
      <c r="G245" s="35" t="n"/>
      <c r="H245" s="35" t="n"/>
      <c r="Q245" s="21">
        <f>Q244+1</f>
        <v/>
      </c>
      <c r="R245" s="21">
        <f>MAX(Q245-$B$9,0)</f>
        <v/>
      </c>
      <c r="S245" s="21">
        <f>MIN(Q245,$B$9)</f>
        <v/>
      </c>
      <c r="T245" s="21">
        <f>IF(Q245&gt;$B$10,0,IF(Q245&lt;=$B$9,T244*$J$5/Q245,T244*$I$5/($B$9*$B$15+(Q245-$B$9)*$B$16)))</f>
        <v/>
      </c>
      <c r="U245" s="21">
        <f>IF(Q245&gt;$B$10,0,IF(Q245&lt;=$B$9,U244*$J$6/Q245,U244*$I$6/($B$9*$B$15+(Q245-$B$9)*$B$16)))</f>
        <v/>
      </c>
      <c r="V245" s="21">
        <f>IF(Q245&gt;$B$10,0,IF(Q245&lt;=$B$9,V244*$J$7/Q245,V244*$I$7/($B$9*$B$15+(Q245-$B$9)*$B$16)))</f>
        <v/>
      </c>
      <c r="W245" s="21">
        <f>IF(Q245&gt;$B$10,0,IF(Q245&lt;=$B$9,W244*$J$8/Q245,W244*$I$8/($B$9*$B$15+(Q245-$B$9)*$B$16)))</f>
        <v/>
      </c>
      <c r="X245" s="21">
        <f>IF(Q245&gt;$B$10,0,IF(Q245&lt;=$B$9,X244*$J$9/Q245,X244*$I$9/($B$9*$B$15+(Q245-$B$9)*$B$16)))</f>
        <v/>
      </c>
      <c r="Y245" s="21">
        <f>IF(Q245&gt;$B$10,0,IF(Q245&lt;=$B$9,Y244*$J$10/Q245,Y244*$I$10/($B$9*$B$15+(Q245-$B$9)*$B$16)))</f>
        <v/>
      </c>
      <c r="Z245" s="21">
        <f>IF(Q245&gt;$B$10,0,IF(Q245&lt;=$B$9,Z244*$J$11/Q245,Z244*$I$11/($B$9*$B$15+(Q245-$B$9)*$B$16)))</f>
        <v/>
      </c>
      <c r="AA245" s="21">
        <f>IF(Q245&gt;$B$10,0,IF(Q245&lt;=$B$9,AA244*$J$12/Q245,AA244*$I$12/($B$9*$B$15+(Q245-$B$9)*$B$16)))</f>
        <v/>
      </c>
      <c r="AB245" s="21">
        <f>IF(Q245&gt;$B$10,0,IF(Q245&lt;=$B$9,AB244*$J$13/Q245,AB244*$I$13/($B$9*$B$15+(Q245-$B$9)*$B$16)))</f>
        <v/>
      </c>
      <c r="AC245" s="21">
        <f>IF(Q245&gt;$B$10,0,IF(Q245&lt;=$B$9,AC244*$J$14/Q245,AC244*$I$14/($B$9*$B$15+(Q245-$B$9)*$B$16)))</f>
        <v/>
      </c>
      <c r="AD245" s="21">
        <f>IF(Q245&gt;$B$10,0,IF(Q245&lt;=$B$9,AD244*$J$15/Q245,AD244*$I$15/($B$9*$B$15+(Q245-$B$9)*$B$16)))</f>
        <v/>
      </c>
      <c r="AE245" s="21">
        <f>IF(Q245&gt;$B$10,0,IF(Q245&lt;=$B$9,AE244*$J$16/Q245,AE244*$I$16/($B$9*$B$15+(Q245-$B$9)*$B$16)))</f>
        <v/>
      </c>
    </row>
    <row r="246" ht="15" customHeight="1" s="22">
      <c r="D246" s="33" t="n"/>
      <c r="E246" s="40" t="n"/>
      <c r="F246" s="35" t="n"/>
      <c r="G246" s="35" t="n"/>
      <c r="H246" s="35" t="n"/>
      <c r="Q246" s="21">
        <f>Q245+1</f>
        <v/>
      </c>
      <c r="R246" s="21">
        <f>MAX(Q246-$B$9,0)</f>
        <v/>
      </c>
      <c r="S246" s="21">
        <f>MIN(Q246,$B$9)</f>
        <v/>
      </c>
      <c r="T246" s="21">
        <f>IF(Q246&gt;$B$10,0,IF(Q246&lt;=$B$9,T245*$J$5/Q246,T245*$I$5/($B$9*$B$15+(Q246-$B$9)*$B$16)))</f>
        <v/>
      </c>
      <c r="U246" s="21">
        <f>IF(Q246&gt;$B$10,0,IF(Q246&lt;=$B$9,U245*$J$6/Q246,U245*$I$6/($B$9*$B$15+(Q246-$B$9)*$B$16)))</f>
        <v/>
      </c>
      <c r="V246" s="21">
        <f>IF(Q246&gt;$B$10,0,IF(Q246&lt;=$B$9,V245*$J$7/Q246,V245*$I$7/($B$9*$B$15+(Q246-$B$9)*$B$16)))</f>
        <v/>
      </c>
      <c r="W246" s="21">
        <f>IF(Q246&gt;$B$10,0,IF(Q246&lt;=$B$9,W245*$J$8/Q246,W245*$I$8/($B$9*$B$15+(Q246-$B$9)*$B$16)))</f>
        <v/>
      </c>
      <c r="X246" s="21">
        <f>IF(Q246&gt;$B$10,0,IF(Q246&lt;=$B$9,X245*$J$9/Q246,X245*$I$9/($B$9*$B$15+(Q246-$B$9)*$B$16)))</f>
        <v/>
      </c>
      <c r="Y246" s="21">
        <f>IF(Q246&gt;$B$10,0,IF(Q246&lt;=$B$9,Y245*$J$10/Q246,Y245*$I$10/($B$9*$B$15+(Q246-$B$9)*$B$16)))</f>
        <v/>
      </c>
      <c r="Z246" s="21">
        <f>IF(Q246&gt;$B$10,0,IF(Q246&lt;=$B$9,Z245*$J$11/Q246,Z245*$I$11/($B$9*$B$15+(Q246-$B$9)*$B$16)))</f>
        <v/>
      </c>
      <c r="AA246" s="21">
        <f>IF(Q246&gt;$B$10,0,IF(Q246&lt;=$B$9,AA245*$J$12/Q246,AA245*$I$12/($B$9*$B$15+(Q246-$B$9)*$B$16)))</f>
        <v/>
      </c>
      <c r="AB246" s="21">
        <f>IF(Q246&gt;$B$10,0,IF(Q246&lt;=$B$9,AB245*$J$13/Q246,AB245*$I$13/($B$9*$B$15+(Q246-$B$9)*$B$16)))</f>
        <v/>
      </c>
      <c r="AC246" s="21">
        <f>IF(Q246&gt;$B$10,0,IF(Q246&lt;=$B$9,AC245*$J$14/Q246,AC245*$I$14/($B$9*$B$15+(Q246-$B$9)*$B$16)))</f>
        <v/>
      </c>
      <c r="AD246" s="21">
        <f>IF(Q246&gt;$B$10,0,IF(Q246&lt;=$B$9,AD245*$J$15/Q246,AD245*$I$15/($B$9*$B$15+(Q246-$B$9)*$B$16)))</f>
        <v/>
      </c>
      <c r="AE246" s="21">
        <f>IF(Q246&gt;$B$10,0,IF(Q246&lt;=$B$9,AE245*$J$16/Q246,AE245*$I$16/($B$9*$B$15+(Q246-$B$9)*$B$16)))</f>
        <v/>
      </c>
    </row>
    <row r="247" ht="15" customHeight="1" s="22">
      <c r="D247" s="33" t="n"/>
      <c r="E247" s="40" t="n"/>
      <c r="F247" s="35" t="n"/>
      <c r="G247" s="35" t="n"/>
      <c r="H247" s="35" t="n"/>
      <c r="Q247" s="21">
        <f>Q246+1</f>
        <v/>
      </c>
      <c r="R247" s="21">
        <f>MAX(Q247-$B$9,0)</f>
        <v/>
      </c>
      <c r="S247" s="21">
        <f>MIN(Q247,$B$9)</f>
        <v/>
      </c>
      <c r="T247" s="21">
        <f>IF(Q247&gt;$B$10,0,IF(Q247&lt;=$B$9,T246*$J$5/Q247,T246*$I$5/($B$9*$B$15+(Q247-$B$9)*$B$16)))</f>
        <v/>
      </c>
      <c r="U247" s="21">
        <f>IF(Q247&gt;$B$10,0,IF(Q247&lt;=$B$9,U246*$J$6/Q247,U246*$I$6/($B$9*$B$15+(Q247-$B$9)*$B$16)))</f>
        <v/>
      </c>
      <c r="V247" s="21">
        <f>IF(Q247&gt;$B$10,0,IF(Q247&lt;=$B$9,V246*$J$7/Q247,V246*$I$7/($B$9*$B$15+(Q247-$B$9)*$B$16)))</f>
        <v/>
      </c>
      <c r="W247" s="21">
        <f>IF(Q247&gt;$B$10,0,IF(Q247&lt;=$B$9,W246*$J$8/Q247,W246*$I$8/($B$9*$B$15+(Q247-$B$9)*$B$16)))</f>
        <v/>
      </c>
      <c r="X247" s="21">
        <f>IF(Q247&gt;$B$10,0,IF(Q247&lt;=$B$9,X246*$J$9/Q247,X246*$I$9/($B$9*$B$15+(Q247-$B$9)*$B$16)))</f>
        <v/>
      </c>
      <c r="Y247" s="21">
        <f>IF(Q247&gt;$B$10,0,IF(Q247&lt;=$B$9,Y246*$J$10/Q247,Y246*$I$10/($B$9*$B$15+(Q247-$B$9)*$B$16)))</f>
        <v/>
      </c>
      <c r="Z247" s="21">
        <f>IF(Q247&gt;$B$10,0,IF(Q247&lt;=$B$9,Z246*$J$11/Q247,Z246*$I$11/($B$9*$B$15+(Q247-$B$9)*$B$16)))</f>
        <v/>
      </c>
      <c r="AA247" s="21">
        <f>IF(Q247&gt;$B$10,0,IF(Q247&lt;=$B$9,AA246*$J$12/Q247,AA246*$I$12/($B$9*$B$15+(Q247-$B$9)*$B$16)))</f>
        <v/>
      </c>
      <c r="AB247" s="21">
        <f>IF(Q247&gt;$B$10,0,IF(Q247&lt;=$B$9,AB246*$J$13/Q247,AB246*$I$13/($B$9*$B$15+(Q247-$B$9)*$B$16)))</f>
        <v/>
      </c>
      <c r="AC247" s="21">
        <f>IF(Q247&gt;$B$10,0,IF(Q247&lt;=$B$9,AC246*$J$14/Q247,AC246*$I$14/($B$9*$B$15+(Q247-$B$9)*$B$16)))</f>
        <v/>
      </c>
      <c r="AD247" s="21">
        <f>IF(Q247&gt;$B$10,0,IF(Q247&lt;=$B$9,AD246*$J$15/Q247,AD246*$I$15/($B$9*$B$15+(Q247-$B$9)*$B$16)))</f>
        <v/>
      </c>
      <c r="AE247" s="21">
        <f>IF(Q247&gt;$B$10,0,IF(Q247&lt;=$B$9,AE246*$J$16/Q247,AE246*$I$16/($B$9*$B$15+(Q247-$B$9)*$B$16)))</f>
        <v/>
      </c>
    </row>
    <row r="248" ht="15" customHeight="1" s="22">
      <c r="D248" s="33" t="n"/>
      <c r="E248" s="40" t="n"/>
      <c r="F248" s="35" t="n"/>
      <c r="G248" s="35" t="n"/>
      <c r="H248" s="35" t="n"/>
      <c r="Q248" s="21">
        <f>Q247+1</f>
        <v/>
      </c>
      <c r="R248" s="21">
        <f>MAX(Q248-$B$9,0)</f>
        <v/>
      </c>
      <c r="S248" s="21">
        <f>MIN(Q248,$B$9)</f>
        <v/>
      </c>
      <c r="T248" s="21">
        <f>IF(Q248&gt;$B$10,0,IF(Q248&lt;=$B$9,T247*$J$5/Q248,T247*$I$5/($B$9*$B$15+(Q248-$B$9)*$B$16)))</f>
        <v/>
      </c>
      <c r="U248" s="21">
        <f>IF(Q248&gt;$B$10,0,IF(Q248&lt;=$B$9,U247*$J$6/Q248,U247*$I$6/($B$9*$B$15+(Q248-$B$9)*$B$16)))</f>
        <v/>
      </c>
      <c r="V248" s="21">
        <f>IF(Q248&gt;$B$10,0,IF(Q248&lt;=$B$9,V247*$J$7/Q248,V247*$I$7/($B$9*$B$15+(Q248-$B$9)*$B$16)))</f>
        <v/>
      </c>
      <c r="W248" s="21">
        <f>IF(Q248&gt;$B$10,0,IF(Q248&lt;=$B$9,W247*$J$8/Q248,W247*$I$8/($B$9*$B$15+(Q248-$B$9)*$B$16)))</f>
        <v/>
      </c>
      <c r="X248" s="21">
        <f>IF(Q248&gt;$B$10,0,IF(Q248&lt;=$B$9,X247*$J$9/Q248,X247*$I$9/($B$9*$B$15+(Q248-$B$9)*$B$16)))</f>
        <v/>
      </c>
      <c r="Y248" s="21">
        <f>IF(Q248&gt;$B$10,0,IF(Q248&lt;=$B$9,Y247*$J$10/Q248,Y247*$I$10/($B$9*$B$15+(Q248-$B$9)*$B$16)))</f>
        <v/>
      </c>
      <c r="Z248" s="21">
        <f>IF(Q248&gt;$B$10,0,IF(Q248&lt;=$B$9,Z247*$J$11/Q248,Z247*$I$11/($B$9*$B$15+(Q248-$B$9)*$B$16)))</f>
        <v/>
      </c>
      <c r="AA248" s="21">
        <f>IF(Q248&gt;$B$10,0,IF(Q248&lt;=$B$9,AA247*$J$12/Q248,AA247*$I$12/($B$9*$B$15+(Q248-$B$9)*$B$16)))</f>
        <v/>
      </c>
      <c r="AB248" s="21">
        <f>IF(Q248&gt;$B$10,0,IF(Q248&lt;=$B$9,AB247*$J$13/Q248,AB247*$I$13/($B$9*$B$15+(Q248-$B$9)*$B$16)))</f>
        <v/>
      </c>
      <c r="AC248" s="21">
        <f>IF(Q248&gt;$B$10,0,IF(Q248&lt;=$B$9,AC247*$J$14/Q248,AC247*$I$14/($B$9*$B$15+(Q248-$B$9)*$B$16)))</f>
        <v/>
      </c>
      <c r="AD248" s="21">
        <f>IF(Q248&gt;$B$10,0,IF(Q248&lt;=$B$9,AD247*$J$15/Q248,AD247*$I$15/($B$9*$B$15+(Q248-$B$9)*$B$16)))</f>
        <v/>
      </c>
      <c r="AE248" s="21">
        <f>IF(Q248&gt;$B$10,0,IF(Q248&lt;=$B$9,AE247*$J$16/Q248,AE247*$I$16/($B$9*$B$15+(Q248-$B$9)*$B$16)))</f>
        <v/>
      </c>
    </row>
    <row r="249" ht="15" customHeight="1" s="22">
      <c r="D249" s="33" t="n"/>
      <c r="E249" s="40" t="n"/>
      <c r="F249" s="35" t="n"/>
      <c r="G249" s="35" t="n"/>
      <c r="H249" s="35" t="n"/>
      <c r="Q249" s="21">
        <f>Q248+1</f>
        <v/>
      </c>
      <c r="R249" s="21">
        <f>MAX(Q249-$B$9,0)</f>
        <v/>
      </c>
      <c r="S249" s="21">
        <f>MIN(Q249,$B$9)</f>
        <v/>
      </c>
      <c r="T249" s="21">
        <f>IF(Q249&gt;$B$10,0,IF(Q249&lt;=$B$9,T248*$J$5/Q249,T248*$I$5/($B$9*$B$15+(Q249-$B$9)*$B$16)))</f>
        <v/>
      </c>
      <c r="U249" s="21">
        <f>IF(Q249&gt;$B$10,0,IF(Q249&lt;=$B$9,U248*$J$6/Q249,U248*$I$6/($B$9*$B$15+(Q249-$B$9)*$B$16)))</f>
        <v/>
      </c>
      <c r="V249" s="21">
        <f>IF(Q249&gt;$B$10,0,IF(Q249&lt;=$B$9,V248*$J$7/Q249,V248*$I$7/($B$9*$B$15+(Q249-$B$9)*$B$16)))</f>
        <v/>
      </c>
      <c r="W249" s="21">
        <f>IF(Q249&gt;$B$10,0,IF(Q249&lt;=$B$9,W248*$J$8/Q249,W248*$I$8/($B$9*$B$15+(Q249-$B$9)*$B$16)))</f>
        <v/>
      </c>
      <c r="X249" s="21">
        <f>IF(Q249&gt;$B$10,0,IF(Q249&lt;=$B$9,X248*$J$9/Q249,X248*$I$9/($B$9*$B$15+(Q249-$B$9)*$B$16)))</f>
        <v/>
      </c>
      <c r="Y249" s="21">
        <f>IF(Q249&gt;$B$10,0,IF(Q249&lt;=$B$9,Y248*$J$10/Q249,Y248*$I$10/($B$9*$B$15+(Q249-$B$9)*$B$16)))</f>
        <v/>
      </c>
      <c r="Z249" s="21">
        <f>IF(Q249&gt;$B$10,0,IF(Q249&lt;=$B$9,Z248*$J$11/Q249,Z248*$I$11/($B$9*$B$15+(Q249-$B$9)*$B$16)))</f>
        <v/>
      </c>
      <c r="AA249" s="21">
        <f>IF(Q249&gt;$B$10,0,IF(Q249&lt;=$B$9,AA248*$J$12/Q249,AA248*$I$12/($B$9*$B$15+(Q249-$B$9)*$B$16)))</f>
        <v/>
      </c>
      <c r="AB249" s="21">
        <f>IF(Q249&gt;$B$10,0,IF(Q249&lt;=$B$9,AB248*$J$13/Q249,AB248*$I$13/($B$9*$B$15+(Q249-$B$9)*$B$16)))</f>
        <v/>
      </c>
      <c r="AC249" s="21">
        <f>IF(Q249&gt;$B$10,0,IF(Q249&lt;=$B$9,AC248*$J$14/Q249,AC248*$I$14/($B$9*$B$15+(Q249-$B$9)*$B$16)))</f>
        <v/>
      </c>
      <c r="AD249" s="21">
        <f>IF(Q249&gt;$B$10,0,IF(Q249&lt;=$B$9,AD248*$J$15/Q249,AD248*$I$15/($B$9*$B$15+(Q249-$B$9)*$B$16)))</f>
        <v/>
      </c>
      <c r="AE249" s="21">
        <f>IF(Q249&gt;$B$10,0,IF(Q249&lt;=$B$9,AE248*$J$16/Q249,AE248*$I$16/($B$9*$B$15+(Q249-$B$9)*$B$16)))</f>
        <v/>
      </c>
    </row>
    <row r="250" ht="15" customHeight="1" s="22">
      <c r="D250" s="33" t="n"/>
      <c r="E250" s="40" t="n"/>
      <c r="F250" s="35" t="n"/>
      <c r="G250" s="35" t="n"/>
      <c r="H250" s="35" t="n"/>
      <c r="Q250" s="21">
        <f>Q249+1</f>
        <v/>
      </c>
      <c r="R250" s="21">
        <f>MAX(Q250-$B$9,0)</f>
        <v/>
      </c>
      <c r="S250" s="21">
        <f>MIN(Q250,$B$9)</f>
        <v/>
      </c>
      <c r="T250" s="21">
        <f>IF(Q250&gt;$B$10,0,IF(Q250&lt;=$B$9,T249*$J$5/Q250,T249*$I$5/($B$9*$B$15+(Q250-$B$9)*$B$16)))</f>
        <v/>
      </c>
      <c r="U250" s="21">
        <f>IF(Q250&gt;$B$10,0,IF(Q250&lt;=$B$9,U249*$J$6/Q250,U249*$I$6/($B$9*$B$15+(Q250-$B$9)*$B$16)))</f>
        <v/>
      </c>
      <c r="V250" s="21">
        <f>IF(Q250&gt;$B$10,0,IF(Q250&lt;=$B$9,V249*$J$7/Q250,V249*$I$7/($B$9*$B$15+(Q250-$B$9)*$B$16)))</f>
        <v/>
      </c>
      <c r="W250" s="21">
        <f>IF(Q250&gt;$B$10,0,IF(Q250&lt;=$B$9,W249*$J$8/Q250,W249*$I$8/($B$9*$B$15+(Q250-$B$9)*$B$16)))</f>
        <v/>
      </c>
      <c r="X250" s="21">
        <f>IF(Q250&gt;$B$10,0,IF(Q250&lt;=$B$9,X249*$J$9/Q250,X249*$I$9/($B$9*$B$15+(Q250-$B$9)*$B$16)))</f>
        <v/>
      </c>
      <c r="Y250" s="21">
        <f>IF(Q250&gt;$B$10,0,IF(Q250&lt;=$B$9,Y249*$J$10/Q250,Y249*$I$10/($B$9*$B$15+(Q250-$B$9)*$B$16)))</f>
        <v/>
      </c>
      <c r="Z250" s="21">
        <f>IF(Q250&gt;$B$10,0,IF(Q250&lt;=$B$9,Z249*$J$11/Q250,Z249*$I$11/($B$9*$B$15+(Q250-$B$9)*$B$16)))</f>
        <v/>
      </c>
      <c r="AA250" s="21">
        <f>IF(Q250&gt;$B$10,0,IF(Q250&lt;=$B$9,AA249*$J$12/Q250,AA249*$I$12/($B$9*$B$15+(Q250-$B$9)*$B$16)))</f>
        <v/>
      </c>
      <c r="AB250" s="21">
        <f>IF(Q250&gt;$B$10,0,IF(Q250&lt;=$B$9,AB249*$J$13/Q250,AB249*$I$13/($B$9*$B$15+(Q250-$B$9)*$B$16)))</f>
        <v/>
      </c>
      <c r="AC250" s="21">
        <f>IF(Q250&gt;$B$10,0,IF(Q250&lt;=$B$9,AC249*$J$14/Q250,AC249*$I$14/($B$9*$B$15+(Q250-$B$9)*$B$16)))</f>
        <v/>
      </c>
      <c r="AD250" s="21">
        <f>IF(Q250&gt;$B$10,0,IF(Q250&lt;=$B$9,AD249*$J$15/Q250,AD249*$I$15/($B$9*$B$15+(Q250-$B$9)*$B$16)))</f>
        <v/>
      </c>
      <c r="AE250" s="21">
        <f>IF(Q250&gt;$B$10,0,IF(Q250&lt;=$B$9,AE249*$J$16/Q250,AE249*$I$16/($B$9*$B$15+(Q250-$B$9)*$B$16)))</f>
        <v/>
      </c>
    </row>
    <row r="251" ht="15" customHeight="1" s="22">
      <c r="D251" s="33" t="n"/>
      <c r="E251" s="40" t="n"/>
      <c r="F251" s="35" t="n"/>
      <c r="G251" s="35" t="n"/>
      <c r="H251" s="35" t="n"/>
      <c r="Q251" s="21">
        <f>Q250+1</f>
        <v/>
      </c>
      <c r="R251" s="21">
        <f>MAX(Q251-$B$9,0)</f>
        <v/>
      </c>
      <c r="S251" s="21">
        <f>MIN(Q251,$B$9)</f>
        <v/>
      </c>
      <c r="T251" s="21">
        <f>IF(Q251&gt;$B$10,0,IF(Q251&lt;=$B$9,T250*$J$5/Q251,T250*$I$5/($B$9*$B$15+(Q251-$B$9)*$B$16)))</f>
        <v/>
      </c>
      <c r="U251" s="21">
        <f>IF(Q251&gt;$B$10,0,IF(Q251&lt;=$B$9,U250*$J$6/Q251,U250*$I$6/($B$9*$B$15+(Q251-$B$9)*$B$16)))</f>
        <v/>
      </c>
      <c r="V251" s="21">
        <f>IF(Q251&gt;$B$10,0,IF(Q251&lt;=$B$9,V250*$J$7/Q251,V250*$I$7/($B$9*$B$15+(Q251-$B$9)*$B$16)))</f>
        <v/>
      </c>
      <c r="W251" s="21">
        <f>IF(Q251&gt;$B$10,0,IF(Q251&lt;=$B$9,W250*$J$8/Q251,W250*$I$8/($B$9*$B$15+(Q251-$B$9)*$B$16)))</f>
        <v/>
      </c>
      <c r="X251" s="21">
        <f>IF(Q251&gt;$B$10,0,IF(Q251&lt;=$B$9,X250*$J$9/Q251,X250*$I$9/($B$9*$B$15+(Q251-$B$9)*$B$16)))</f>
        <v/>
      </c>
      <c r="Y251" s="21">
        <f>IF(Q251&gt;$B$10,0,IF(Q251&lt;=$B$9,Y250*$J$10/Q251,Y250*$I$10/($B$9*$B$15+(Q251-$B$9)*$B$16)))</f>
        <v/>
      </c>
      <c r="Z251" s="21">
        <f>IF(Q251&gt;$B$10,0,IF(Q251&lt;=$B$9,Z250*$J$11/Q251,Z250*$I$11/($B$9*$B$15+(Q251-$B$9)*$B$16)))</f>
        <v/>
      </c>
      <c r="AA251" s="21">
        <f>IF(Q251&gt;$B$10,0,IF(Q251&lt;=$B$9,AA250*$J$12/Q251,AA250*$I$12/($B$9*$B$15+(Q251-$B$9)*$B$16)))</f>
        <v/>
      </c>
      <c r="AB251" s="21">
        <f>IF(Q251&gt;$B$10,0,IF(Q251&lt;=$B$9,AB250*$J$13/Q251,AB250*$I$13/($B$9*$B$15+(Q251-$B$9)*$B$16)))</f>
        <v/>
      </c>
      <c r="AC251" s="21">
        <f>IF(Q251&gt;$B$10,0,IF(Q251&lt;=$B$9,AC250*$J$14/Q251,AC250*$I$14/($B$9*$B$15+(Q251-$B$9)*$B$16)))</f>
        <v/>
      </c>
      <c r="AD251" s="21">
        <f>IF(Q251&gt;$B$10,0,IF(Q251&lt;=$B$9,AD250*$J$15/Q251,AD250*$I$15/($B$9*$B$15+(Q251-$B$9)*$B$16)))</f>
        <v/>
      </c>
      <c r="AE251" s="21">
        <f>IF(Q251&gt;$B$10,0,IF(Q251&lt;=$B$9,AE250*$J$16/Q251,AE250*$I$16/($B$9*$B$15+(Q251-$B$9)*$B$16)))</f>
        <v/>
      </c>
    </row>
    <row r="252" ht="15" customHeight="1" s="22">
      <c r="D252" s="33" t="n"/>
      <c r="E252" s="40" t="n"/>
      <c r="F252" s="35" t="n"/>
      <c r="G252" s="35" t="n"/>
      <c r="H252" s="35" t="n"/>
      <c r="Q252" s="21">
        <f>Q251+1</f>
        <v/>
      </c>
      <c r="R252" s="21">
        <f>MAX(Q252-$B$9,0)</f>
        <v/>
      </c>
      <c r="S252" s="21">
        <f>MIN(Q252,$B$9)</f>
        <v/>
      </c>
      <c r="T252" s="21">
        <f>IF(Q252&gt;$B$10,0,IF(Q252&lt;=$B$9,T251*$J$5/Q252,T251*$I$5/($B$9*$B$15+(Q252-$B$9)*$B$16)))</f>
        <v/>
      </c>
      <c r="U252" s="21">
        <f>IF(Q252&gt;$B$10,0,IF(Q252&lt;=$B$9,U251*$J$6/Q252,U251*$I$6/($B$9*$B$15+(Q252-$B$9)*$B$16)))</f>
        <v/>
      </c>
      <c r="V252" s="21">
        <f>IF(Q252&gt;$B$10,0,IF(Q252&lt;=$B$9,V251*$J$7/Q252,V251*$I$7/($B$9*$B$15+(Q252-$B$9)*$B$16)))</f>
        <v/>
      </c>
      <c r="W252" s="21">
        <f>IF(Q252&gt;$B$10,0,IF(Q252&lt;=$B$9,W251*$J$8/Q252,W251*$I$8/($B$9*$B$15+(Q252-$B$9)*$B$16)))</f>
        <v/>
      </c>
      <c r="X252" s="21">
        <f>IF(Q252&gt;$B$10,0,IF(Q252&lt;=$B$9,X251*$J$9/Q252,X251*$I$9/($B$9*$B$15+(Q252-$B$9)*$B$16)))</f>
        <v/>
      </c>
      <c r="Y252" s="21">
        <f>IF(Q252&gt;$B$10,0,IF(Q252&lt;=$B$9,Y251*$J$10/Q252,Y251*$I$10/($B$9*$B$15+(Q252-$B$9)*$B$16)))</f>
        <v/>
      </c>
      <c r="Z252" s="21">
        <f>IF(Q252&gt;$B$10,0,IF(Q252&lt;=$B$9,Z251*$J$11/Q252,Z251*$I$11/($B$9*$B$15+(Q252-$B$9)*$B$16)))</f>
        <v/>
      </c>
      <c r="AA252" s="21">
        <f>IF(Q252&gt;$B$10,0,IF(Q252&lt;=$B$9,AA251*$J$12/Q252,AA251*$I$12/($B$9*$B$15+(Q252-$B$9)*$B$16)))</f>
        <v/>
      </c>
      <c r="AB252" s="21">
        <f>IF(Q252&gt;$B$10,0,IF(Q252&lt;=$B$9,AB251*$J$13/Q252,AB251*$I$13/($B$9*$B$15+(Q252-$B$9)*$B$16)))</f>
        <v/>
      </c>
      <c r="AC252" s="21">
        <f>IF(Q252&gt;$B$10,0,IF(Q252&lt;=$B$9,AC251*$J$14/Q252,AC251*$I$14/($B$9*$B$15+(Q252-$B$9)*$B$16)))</f>
        <v/>
      </c>
      <c r="AD252" s="21">
        <f>IF(Q252&gt;$B$10,0,IF(Q252&lt;=$B$9,AD251*$J$15/Q252,AD251*$I$15/($B$9*$B$15+(Q252-$B$9)*$B$16)))</f>
        <v/>
      </c>
      <c r="AE252" s="21">
        <f>IF(Q252&gt;$B$10,0,IF(Q252&lt;=$B$9,AE251*$J$16/Q252,AE251*$I$16/($B$9*$B$15+(Q252-$B$9)*$B$16)))</f>
        <v/>
      </c>
    </row>
    <row r="253" ht="15" customHeight="1" s="22">
      <c r="D253" s="33" t="n"/>
      <c r="E253" s="40" t="n"/>
      <c r="F253" s="35" t="n"/>
      <c r="G253" s="35" t="n"/>
      <c r="H253" s="35" t="n"/>
      <c r="Q253" s="21">
        <f>Q252+1</f>
        <v/>
      </c>
      <c r="R253" s="21">
        <f>MAX(Q253-$B$9,0)</f>
        <v/>
      </c>
      <c r="S253" s="21">
        <f>MIN(Q253,$B$9)</f>
        <v/>
      </c>
      <c r="T253" s="21">
        <f>IF(Q253&gt;$B$10,0,IF(Q253&lt;=$B$9,T252*$J$5/Q253,T252*$I$5/($B$9*$B$15+(Q253-$B$9)*$B$16)))</f>
        <v/>
      </c>
      <c r="U253" s="21">
        <f>IF(Q253&gt;$B$10,0,IF(Q253&lt;=$B$9,U252*$J$6/Q253,U252*$I$6/($B$9*$B$15+(Q253-$B$9)*$B$16)))</f>
        <v/>
      </c>
      <c r="V253" s="21">
        <f>IF(Q253&gt;$B$10,0,IF(Q253&lt;=$B$9,V252*$J$7/Q253,V252*$I$7/($B$9*$B$15+(Q253-$B$9)*$B$16)))</f>
        <v/>
      </c>
      <c r="W253" s="21">
        <f>IF(Q253&gt;$B$10,0,IF(Q253&lt;=$B$9,W252*$J$8/Q253,W252*$I$8/($B$9*$B$15+(Q253-$B$9)*$B$16)))</f>
        <v/>
      </c>
      <c r="X253" s="21">
        <f>IF(Q253&gt;$B$10,0,IF(Q253&lt;=$B$9,X252*$J$9/Q253,X252*$I$9/($B$9*$B$15+(Q253-$B$9)*$B$16)))</f>
        <v/>
      </c>
      <c r="Y253" s="21">
        <f>IF(Q253&gt;$B$10,0,IF(Q253&lt;=$B$9,Y252*$J$10/Q253,Y252*$I$10/($B$9*$B$15+(Q253-$B$9)*$B$16)))</f>
        <v/>
      </c>
      <c r="Z253" s="21">
        <f>IF(Q253&gt;$B$10,0,IF(Q253&lt;=$B$9,Z252*$J$11/Q253,Z252*$I$11/($B$9*$B$15+(Q253-$B$9)*$B$16)))</f>
        <v/>
      </c>
      <c r="AA253" s="21">
        <f>IF(Q253&gt;$B$10,0,IF(Q253&lt;=$B$9,AA252*$J$12/Q253,AA252*$I$12/($B$9*$B$15+(Q253-$B$9)*$B$16)))</f>
        <v/>
      </c>
      <c r="AB253" s="21">
        <f>IF(Q253&gt;$B$10,0,IF(Q253&lt;=$B$9,AB252*$J$13/Q253,AB252*$I$13/($B$9*$B$15+(Q253-$B$9)*$B$16)))</f>
        <v/>
      </c>
      <c r="AC253" s="21">
        <f>IF(Q253&gt;$B$10,0,IF(Q253&lt;=$B$9,AC252*$J$14/Q253,AC252*$I$14/($B$9*$B$15+(Q253-$B$9)*$B$16)))</f>
        <v/>
      </c>
      <c r="AD253" s="21">
        <f>IF(Q253&gt;$B$10,0,IF(Q253&lt;=$B$9,AD252*$J$15/Q253,AD252*$I$15/($B$9*$B$15+(Q253-$B$9)*$B$16)))</f>
        <v/>
      </c>
      <c r="AE253" s="21">
        <f>IF(Q253&gt;$B$10,0,IF(Q253&lt;=$B$9,AE252*$J$16/Q253,AE252*$I$16/($B$9*$B$15+(Q253-$B$9)*$B$16)))</f>
        <v/>
      </c>
    </row>
    <row r="254" ht="15" customHeight="1" s="22">
      <c r="D254" s="33" t="n"/>
      <c r="E254" s="40" t="n"/>
      <c r="F254" s="35" t="n"/>
      <c r="G254" s="35" t="n"/>
      <c r="H254" s="35" t="n"/>
      <c r="Q254" s="21">
        <f>Q253+1</f>
        <v/>
      </c>
      <c r="R254" s="21">
        <f>MAX(Q254-$B$9,0)</f>
        <v/>
      </c>
      <c r="S254" s="21">
        <f>MIN(Q254,$B$9)</f>
        <v/>
      </c>
      <c r="T254" s="21">
        <f>IF(Q254&gt;$B$10,0,IF(Q254&lt;=$B$9,T253*$J$5/Q254,T253*$I$5/($B$9*$B$15+(Q254-$B$9)*$B$16)))</f>
        <v/>
      </c>
      <c r="U254" s="21">
        <f>IF(Q254&gt;$B$10,0,IF(Q254&lt;=$B$9,U253*$J$6/Q254,U253*$I$6/($B$9*$B$15+(Q254-$B$9)*$B$16)))</f>
        <v/>
      </c>
      <c r="V254" s="21">
        <f>IF(Q254&gt;$B$10,0,IF(Q254&lt;=$B$9,V253*$J$7/Q254,V253*$I$7/($B$9*$B$15+(Q254-$B$9)*$B$16)))</f>
        <v/>
      </c>
      <c r="W254" s="21">
        <f>IF(Q254&gt;$B$10,0,IF(Q254&lt;=$B$9,W253*$J$8/Q254,W253*$I$8/($B$9*$B$15+(Q254-$B$9)*$B$16)))</f>
        <v/>
      </c>
      <c r="X254" s="21">
        <f>IF(Q254&gt;$B$10,0,IF(Q254&lt;=$B$9,X253*$J$9/Q254,X253*$I$9/($B$9*$B$15+(Q254-$B$9)*$B$16)))</f>
        <v/>
      </c>
      <c r="Y254" s="21">
        <f>IF(Q254&gt;$B$10,0,IF(Q254&lt;=$B$9,Y253*$J$10/Q254,Y253*$I$10/($B$9*$B$15+(Q254-$B$9)*$B$16)))</f>
        <v/>
      </c>
      <c r="Z254" s="21">
        <f>IF(Q254&gt;$B$10,0,IF(Q254&lt;=$B$9,Z253*$J$11/Q254,Z253*$I$11/($B$9*$B$15+(Q254-$B$9)*$B$16)))</f>
        <v/>
      </c>
      <c r="AA254" s="21">
        <f>IF(Q254&gt;$B$10,0,IF(Q254&lt;=$B$9,AA253*$J$12/Q254,AA253*$I$12/($B$9*$B$15+(Q254-$B$9)*$B$16)))</f>
        <v/>
      </c>
      <c r="AB254" s="21">
        <f>IF(Q254&gt;$B$10,0,IF(Q254&lt;=$B$9,AB253*$J$13/Q254,AB253*$I$13/($B$9*$B$15+(Q254-$B$9)*$B$16)))</f>
        <v/>
      </c>
      <c r="AC254" s="21">
        <f>IF(Q254&gt;$B$10,0,IF(Q254&lt;=$B$9,AC253*$J$14/Q254,AC253*$I$14/($B$9*$B$15+(Q254-$B$9)*$B$16)))</f>
        <v/>
      </c>
      <c r="AD254" s="21">
        <f>IF(Q254&gt;$B$10,0,IF(Q254&lt;=$B$9,AD253*$J$15/Q254,AD253*$I$15/($B$9*$B$15+(Q254-$B$9)*$B$16)))</f>
        <v/>
      </c>
      <c r="AE254" s="21">
        <f>IF(Q254&gt;$B$10,0,IF(Q254&lt;=$B$9,AE253*$J$16/Q254,AE253*$I$16/($B$9*$B$15+(Q254-$B$9)*$B$16)))</f>
        <v/>
      </c>
    </row>
    <row r="255" ht="15" customHeight="1" s="22">
      <c r="D255" s="33" t="n"/>
      <c r="E255" s="40" t="n"/>
      <c r="F255" s="35" t="n"/>
      <c r="G255" s="35" t="n"/>
      <c r="H255" s="35" t="n"/>
      <c r="Q255" s="21">
        <f>Q254+1</f>
        <v/>
      </c>
      <c r="R255" s="21">
        <f>MAX(Q255-$B$9,0)</f>
        <v/>
      </c>
      <c r="S255" s="21">
        <f>MIN(Q255,$B$9)</f>
        <v/>
      </c>
      <c r="T255" s="21">
        <f>IF(Q255&gt;$B$10,0,IF(Q255&lt;=$B$9,T254*$J$5/Q255,T254*$I$5/($B$9*$B$15+(Q255-$B$9)*$B$16)))</f>
        <v/>
      </c>
      <c r="U255" s="21">
        <f>IF(Q255&gt;$B$10,0,IF(Q255&lt;=$B$9,U254*$J$6/Q255,U254*$I$6/($B$9*$B$15+(Q255-$B$9)*$B$16)))</f>
        <v/>
      </c>
      <c r="V255" s="21">
        <f>IF(Q255&gt;$B$10,0,IF(Q255&lt;=$B$9,V254*$J$7/Q255,V254*$I$7/($B$9*$B$15+(Q255-$B$9)*$B$16)))</f>
        <v/>
      </c>
      <c r="W255" s="21">
        <f>IF(Q255&gt;$B$10,0,IF(Q255&lt;=$B$9,W254*$J$8/Q255,W254*$I$8/($B$9*$B$15+(Q255-$B$9)*$B$16)))</f>
        <v/>
      </c>
      <c r="X255" s="21">
        <f>IF(Q255&gt;$B$10,0,IF(Q255&lt;=$B$9,X254*$J$9/Q255,X254*$I$9/($B$9*$B$15+(Q255-$B$9)*$B$16)))</f>
        <v/>
      </c>
      <c r="Y255" s="21">
        <f>IF(Q255&gt;$B$10,0,IF(Q255&lt;=$B$9,Y254*$J$10/Q255,Y254*$I$10/($B$9*$B$15+(Q255-$B$9)*$B$16)))</f>
        <v/>
      </c>
      <c r="Z255" s="21">
        <f>IF(Q255&gt;$B$10,0,IF(Q255&lt;=$B$9,Z254*$J$11/Q255,Z254*$I$11/($B$9*$B$15+(Q255-$B$9)*$B$16)))</f>
        <v/>
      </c>
      <c r="AA255" s="21">
        <f>IF(Q255&gt;$B$10,0,IF(Q255&lt;=$B$9,AA254*$J$12/Q255,AA254*$I$12/($B$9*$B$15+(Q255-$B$9)*$B$16)))</f>
        <v/>
      </c>
      <c r="AB255" s="21">
        <f>IF(Q255&gt;$B$10,0,IF(Q255&lt;=$B$9,AB254*$J$13/Q255,AB254*$I$13/($B$9*$B$15+(Q255-$B$9)*$B$16)))</f>
        <v/>
      </c>
      <c r="AC255" s="21">
        <f>IF(Q255&gt;$B$10,0,IF(Q255&lt;=$B$9,AC254*$J$14/Q255,AC254*$I$14/($B$9*$B$15+(Q255-$B$9)*$B$16)))</f>
        <v/>
      </c>
      <c r="AD255" s="21">
        <f>IF(Q255&gt;$B$10,0,IF(Q255&lt;=$B$9,AD254*$J$15/Q255,AD254*$I$15/($B$9*$B$15+(Q255-$B$9)*$B$16)))</f>
        <v/>
      </c>
      <c r="AE255" s="21">
        <f>IF(Q255&gt;$B$10,0,IF(Q255&lt;=$B$9,AE254*$J$16/Q255,AE254*$I$16/($B$9*$B$15+(Q255-$B$9)*$B$16)))</f>
        <v/>
      </c>
    </row>
    <row r="256" ht="15" customHeight="1" s="22">
      <c r="D256" s="33" t="n"/>
      <c r="E256" s="40" t="n"/>
      <c r="F256" s="35" t="n"/>
      <c r="G256" s="35" t="n"/>
      <c r="H256" s="35" t="n"/>
      <c r="Q256" s="21">
        <f>Q255+1</f>
        <v/>
      </c>
      <c r="R256" s="21">
        <f>MAX(Q256-$B$9,0)</f>
        <v/>
      </c>
      <c r="S256" s="21">
        <f>MIN(Q256,$B$9)</f>
        <v/>
      </c>
      <c r="T256" s="21">
        <f>IF(Q256&gt;$B$10,0,IF(Q256&lt;=$B$9,T255*$J$5/Q256,T255*$I$5/($B$9*$B$15+(Q256-$B$9)*$B$16)))</f>
        <v/>
      </c>
      <c r="U256" s="21">
        <f>IF(Q256&gt;$B$10,0,IF(Q256&lt;=$B$9,U255*$J$6/Q256,U255*$I$6/($B$9*$B$15+(Q256-$B$9)*$B$16)))</f>
        <v/>
      </c>
      <c r="V256" s="21">
        <f>IF(Q256&gt;$B$10,0,IF(Q256&lt;=$B$9,V255*$J$7/Q256,V255*$I$7/($B$9*$B$15+(Q256-$B$9)*$B$16)))</f>
        <v/>
      </c>
      <c r="W256" s="21">
        <f>IF(Q256&gt;$B$10,0,IF(Q256&lt;=$B$9,W255*$J$8/Q256,W255*$I$8/($B$9*$B$15+(Q256-$B$9)*$B$16)))</f>
        <v/>
      </c>
      <c r="X256" s="21">
        <f>IF(Q256&gt;$B$10,0,IF(Q256&lt;=$B$9,X255*$J$9/Q256,X255*$I$9/($B$9*$B$15+(Q256-$B$9)*$B$16)))</f>
        <v/>
      </c>
      <c r="Y256" s="21">
        <f>IF(Q256&gt;$B$10,0,IF(Q256&lt;=$B$9,Y255*$J$10/Q256,Y255*$I$10/($B$9*$B$15+(Q256-$B$9)*$B$16)))</f>
        <v/>
      </c>
      <c r="Z256" s="21">
        <f>IF(Q256&gt;$B$10,0,IF(Q256&lt;=$B$9,Z255*$J$11/Q256,Z255*$I$11/($B$9*$B$15+(Q256-$B$9)*$B$16)))</f>
        <v/>
      </c>
      <c r="AA256" s="21">
        <f>IF(Q256&gt;$B$10,0,IF(Q256&lt;=$B$9,AA255*$J$12/Q256,AA255*$I$12/($B$9*$B$15+(Q256-$B$9)*$B$16)))</f>
        <v/>
      </c>
      <c r="AB256" s="21">
        <f>IF(Q256&gt;$B$10,0,IF(Q256&lt;=$B$9,AB255*$J$13/Q256,AB255*$I$13/($B$9*$B$15+(Q256-$B$9)*$B$16)))</f>
        <v/>
      </c>
      <c r="AC256" s="21">
        <f>IF(Q256&gt;$B$10,0,IF(Q256&lt;=$B$9,AC255*$J$14/Q256,AC255*$I$14/($B$9*$B$15+(Q256-$B$9)*$B$16)))</f>
        <v/>
      </c>
      <c r="AD256" s="21">
        <f>IF(Q256&gt;$B$10,0,IF(Q256&lt;=$B$9,AD255*$J$15/Q256,AD255*$I$15/($B$9*$B$15+(Q256-$B$9)*$B$16)))</f>
        <v/>
      </c>
      <c r="AE256" s="21">
        <f>IF(Q256&gt;$B$10,0,IF(Q256&lt;=$B$9,AE255*$J$16/Q256,AE255*$I$16/($B$9*$B$15+(Q256-$B$9)*$B$16)))</f>
        <v/>
      </c>
    </row>
    <row r="257" ht="15" customHeight="1" s="22">
      <c r="D257" s="33" t="n"/>
      <c r="E257" s="40" t="n"/>
      <c r="F257" s="35" t="n"/>
      <c r="G257" s="35" t="n"/>
      <c r="H257" s="35" t="n"/>
      <c r="Q257" s="21">
        <f>Q256+1</f>
        <v/>
      </c>
      <c r="R257" s="21">
        <f>MAX(Q257-$B$9,0)</f>
        <v/>
      </c>
      <c r="S257" s="21">
        <f>MIN(Q257,$B$9)</f>
        <v/>
      </c>
      <c r="T257" s="21">
        <f>IF(Q257&gt;$B$10,0,IF(Q257&lt;=$B$9,T256*$J$5/Q257,T256*$I$5/($B$9*$B$15+(Q257-$B$9)*$B$16)))</f>
        <v/>
      </c>
      <c r="U257" s="21">
        <f>IF(Q257&gt;$B$10,0,IF(Q257&lt;=$B$9,U256*$J$6/Q257,U256*$I$6/($B$9*$B$15+(Q257-$B$9)*$B$16)))</f>
        <v/>
      </c>
      <c r="V257" s="21">
        <f>IF(Q257&gt;$B$10,0,IF(Q257&lt;=$B$9,V256*$J$7/Q257,V256*$I$7/($B$9*$B$15+(Q257-$B$9)*$B$16)))</f>
        <v/>
      </c>
      <c r="W257" s="21">
        <f>IF(Q257&gt;$B$10,0,IF(Q257&lt;=$B$9,W256*$J$8/Q257,W256*$I$8/($B$9*$B$15+(Q257-$B$9)*$B$16)))</f>
        <v/>
      </c>
      <c r="X257" s="21">
        <f>IF(Q257&gt;$B$10,0,IF(Q257&lt;=$B$9,X256*$J$9/Q257,X256*$I$9/($B$9*$B$15+(Q257-$B$9)*$B$16)))</f>
        <v/>
      </c>
      <c r="Y257" s="21">
        <f>IF(Q257&gt;$B$10,0,IF(Q257&lt;=$B$9,Y256*$J$10/Q257,Y256*$I$10/($B$9*$B$15+(Q257-$B$9)*$B$16)))</f>
        <v/>
      </c>
      <c r="Z257" s="21">
        <f>IF(Q257&gt;$B$10,0,IF(Q257&lt;=$B$9,Z256*$J$11/Q257,Z256*$I$11/($B$9*$B$15+(Q257-$B$9)*$B$16)))</f>
        <v/>
      </c>
      <c r="AA257" s="21">
        <f>IF(Q257&gt;$B$10,0,IF(Q257&lt;=$B$9,AA256*$J$12/Q257,AA256*$I$12/($B$9*$B$15+(Q257-$B$9)*$B$16)))</f>
        <v/>
      </c>
      <c r="AB257" s="21">
        <f>IF(Q257&gt;$B$10,0,IF(Q257&lt;=$B$9,AB256*$J$13/Q257,AB256*$I$13/($B$9*$B$15+(Q257-$B$9)*$B$16)))</f>
        <v/>
      </c>
      <c r="AC257" s="21">
        <f>IF(Q257&gt;$B$10,0,IF(Q257&lt;=$B$9,AC256*$J$14/Q257,AC256*$I$14/($B$9*$B$15+(Q257-$B$9)*$B$16)))</f>
        <v/>
      </c>
      <c r="AD257" s="21">
        <f>IF(Q257&gt;$B$10,0,IF(Q257&lt;=$B$9,AD256*$J$15/Q257,AD256*$I$15/($B$9*$B$15+(Q257-$B$9)*$B$16)))</f>
        <v/>
      </c>
      <c r="AE257" s="21">
        <f>IF(Q257&gt;$B$10,0,IF(Q257&lt;=$B$9,AE256*$J$16/Q257,AE256*$I$16/($B$9*$B$15+(Q257-$B$9)*$B$16)))</f>
        <v/>
      </c>
    </row>
    <row r="258" ht="15" customHeight="1" s="22">
      <c r="D258" s="33" t="n"/>
      <c r="E258" s="40" t="n"/>
      <c r="F258" s="35" t="n"/>
      <c r="G258" s="35" t="n"/>
      <c r="H258" s="35" t="n"/>
      <c r="Q258" s="21">
        <f>Q257+1</f>
        <v/>
      </c>
      <c r="R258" s="21">
        <f>MAX(Q258-$B$9,0)</f>
        <v/>
      </c>
      <c r="S258" s="21">
        <f>MIN(Q258,$B$9)</f>
        <v/>
      </c>
      <c r="T258" s="21">
        <f>IF(Q258&gt;$B$10,0,IF(Q258&lt;=$B$9,T257*$J$5/Q258,T257*$I$5/($B$9*$B$15+(Q258-$B$9)*$B$16)))</f>
        <v/>
      </c>
      <c r="U258" s="21">
        <f>IF(Q258&gt;$B$10,0,IF(Q258&lt;=$B$9,U257*$J$6/Q258,U257*$I$6/($B$9*$B$15+(Q258-$B$9)*$B$16)))</f>
        <v/>
      </c>
      <c r="V258" s="21">
        <f>IF(Q258&gt;$B$10,0,IF(Q258&lt;=$B$9,V257*$J$7/Q258,V257*$I$7/($B$9*$B$15+(Q258-$B$9)*$B$16)))</f>
        <v/>
      </c>
      <c r="W258" s="21">
        <f>IF(Q258&gt;$B$10,0,IF(Q258&lt;=$B$9,W257*$J$8/Q258,W257*$I$8/($B$9*$B$15+(Q258-$B$9)*$B$16)))</f>
        <v/>
      </c>
      <c r="X258" s="21">
        <f>IF(Q258&gt;$B$10,0,IF(Q258&lt;=$B$9,X257*$J$9/Q258,X257*$I$9/($B$9*$B$15+(Q258-$B$9)*$B$16)))</f>
        <v/>
      </c>
      <c r="Y258" s="21">
        <f>IF(Q258&gt;$B$10,0,IF(Q258&lt;=$B$9,Y257*$J$10/Q258,Y257*$I$10/($B$9*$B$15+(Q258-$B$9)*$B$16)))</f>
        <v/>
      </c>
      <c r="Z258" s="21">
        <f>IF(Q258&gt;$B$10,0,IF(Q258&lt;=$B$9,Z257*$J$11/Q258,Z257*$I$11/($B$9*$B$15+(Q258-$B$9)*$B$16)))</f>
        <v/>
      </c>
      <c r="AA258" s="21">
        <f>IF(Q258&gt;$B$10,0,IF(Q258&lt;=$B$9,AA257*$J$12/Q258,AA257*$I$12/($B$9*$B$15+(Q258-$B$9)*$B$16)))</f>
        <v/>
      </c>
      <c r="AB258" s="21">
        <f>IF(Q258&gt;$B$10,0,IF(Q258&lt;=$B$9,AB257*$J$13/Q258,AB257*$I$13/($B$9*$B$15+(Q258-$B$9)*$B$16)))</f>
        <v/>
      </c>
      <c r="AC258" s="21">
        <f>IF(Q258&gt;$B$10,0,IF(Q258&lt;=$B$9,AC257*$J$14/Q258,AC257*$I$14/($B$9*$B$15+(Q258-$B$9)*$B$16)))</f>
        <v/>
      </c>
      <c r="AD258" s="21">
        <f>IF(Q258&gt;$B$10,0,IF(Q258&lt;=$B$9,AD257*$J$15/Q258,AD257*$I$15/($B$9*$B$15+(Q258-$B$9)*$B$16)))</f>
        <v/>
      </c>
      <c r="AE258" s="21">
        <f>IF(Q258&gt;$B$10,0,IF(Q258&lt;=$B$9,AE257*$J$16/Q258,AE257*$I$16/($B$9*$B$15+(Q258-$B$9)*$B$16)))</f>
        <v/>
      </c>
    </row>
    <row r="259" ht="15" customHeight="1" s="22">
      <c r="D259" s="33" t="n"/>
      <c r="E259" s="40" t="n"/>
      <c r="F259" s="35" t="n"/>
      <c r="G259" s="35" t="n"/>
      <c r="H259" s="35" t="n"/>
      <c r="Q259" s="21">
        <f>Q258+1</f>
        <v/>
      </c>
      <c r="R259" s="21">
        <f>MAX(Q259-$B$9,0)</f>
        <v/>
      </c>
      <c r="S259" s="21">
        <f>MIN(Q259,$B$9)</f>
        <v/>
      </c>
      <c r="T259" s="21">
        <f>IF(Q259&gt;$B$10,0,IF(Q259&lt;=$B$9,T258*$J$5/Q259,T258*$I$5/($B$9*$B$15+(Q259-$B$9)*$B$16)))</f>
        <v/>
      </c>
      <c r="U259" s="21">
        <f>IF(Q259&gt;$B$10,0,IF(Q259&lt;=$B$9,U258*$J$6/Q259,U258*$I$6/($B$9*$B$15+(Q259-$B$9)*$B$16)))</f>
        <v/>
      </c>
      <c r="V259" s="21">
        <f>IF(Q259&gt;$B$10,0,IF(Q259&lt;=$B$9,V258*$J$7/Q259,V258*$I$7/($B$9*$B$15+(Q259-$B$9)*$B$16)))</f>
        <v/>
      </c>
      <c r="W259" s="21">
        <f>IF(Q259&gt;$B$10,0,IF(Q259&lt;=$B$9,W258*$J$8/Q259,W258*$I$8/($B$9*$B$15+(Q259-$B$9)*$B$16)))</f>
        <v/>
      </c>
      <c r="X259" s="21">
        <f>IF(Q259&gt;$B$10,0,IF(Q259&lt;=$B$9,X258*$J$9/Q259,X258*$I$9/($B$9*$B$15+(Q259-$B$9)*$B$16)))</f>
        <v/>
      </c>
      <c r="Y259" s="21">
        <f>IF(Q259&gt;$B$10,0,IF(Q259&lt;=$B$9,Y258*$J$10/Q259,Y258*$I$10/($B$9*$B$15+(Q259-$B$9)*$B$16)))</f>
        <v/>
      </c>
      <c r="Z259" s="21">
        <f>IF(Q259&gt;$B$10,0,IF(Q259&lt;=$B$9,Z258*$J$11/Q259,Z258*$I$11/($B$9*$B$15+(Q259-$B$9)*$B$16)))</f>
        <v/>
      </c>
      <c r="AA259" s="21">
        <f>IF(Q259&gt;$B$10,0,IF(Q259&lt;=$B$9,AA258*$J$12/Q259,AA258*$I$12/($B$9*$B$15+(Q259-$B$9)*$B$16)))</f>
        <v/>
      </c>
      <c r="AB259" s="21">
        <f>IF(Q259&gt;$B$10,0,IF(Q259&lt;=$B$9,AB258*$J$13/Q259,AB258*$I$13/($B$9*$B$15+(Q259-$B$9)*$B$16)))</f>
        <v/>
      </c>
      <c r="AC259" s="21">
        <f>IF(Q259&gt;$B$10,0,IF(Q259&lt;=$B$9,AC258*$J$14/Q259,AC258*$I$14/($B$9*$B$15+(Q259-$B$9)*$B$16)))</f>
        <v/>
      </c>
      <c r="AD259" s="21">
        <f>IF(Q259&gt;$B$10,0,IF(Q259&lt;=$B$9,AD258*$J$15/Q259,AD258*$I$15/($B$9*$B$15+(Q259-$B$9)*$B$16)))</f>
        <v/>
      </c>
      <c r="AE259" s="21">
        <f>IF(Q259&gt;$B$10,0,IF(Q259&lt;=$B$9,AE258*$J$16/Q259,AE258*$I$16/($B$9*$B$15+(Q259-$B$9)*$B$16)))</f>
        <v/>
      </c>
    </row>
    <row r="260" ht="15" customHeight="1" s="22">
      <c r="D260" s="33" t="n"/>
      <c r="E260" s="40" t="n"/>
      <c r="F260" s="35" t="n"/>
      <c r="G260" s="35" t="n"/>
      <c r="H260" s="35" t="n"/>
      <c r="Q260" s="21">
        <f>Q259+1</f>
        <v/>
      </c>
      <c r="R260" s="21">
        <f>MAX(Q260-$B$9,0)</f>
        <v/>
      </c>
      <c r="S260" s="21">
        <f>MIN(Q260,$B$9)</f>
        <v/>
      </c>
      <c r="T260" s="21">
        <f>IF(Q260&gt;$B$10,0,IF(Q260&lt;=$B$9,T259*$J$5/Q260,T259*$I$5/($B$9*$B$15+(Q260-$B$9)*$B$16)))</f>
        <v/>
      </c>
      <c r="U260" s="21">
        <f>IF(Q260&gt;$B$10,0,IF(Q260&lt;=$B$9,U259*$J$6/Q260,U259*$I$6/($B$9*$B$15+(Q260-$B$9)*$B$16)))</f>
        <v/>
      </c>
      <c r="V260" s="21">
        <f>IF(Q260&gt;$B$10,0,IF(Q260&lt;=$B$9,V259*$J$7/Q260,V259*$I$7/($B$9*$B$15+(Q260-$B$9)*$B$16)))</f>
        <v/>
      </c>
      <c r="W260" s="21">
        <f>IF(Q260&gt;$B$10,0,IF(Q260&lt;=$B$9,W259*$J$8/Q260,W259*$I$8/($B$9*$B$15+(Q260-$B$9)*$B$16)))</f>
        <v/>
      </c>
      <c r="X260" s="21">
        <f>IF(Q260&gt;$B$10,0,IF(Q260&lt;=$B$9,X259*$J$9/Q260,X259*$I$9/($B$9*$B$15+(Q260-$B$9)*$B$16)))</f>
        <v/>
      </c>
      <c r="Y260" s="21">
        <f>IF(Q260&gt;$B$10,0,IF(Q260&lt;=$B$9,Y259*$J$10/Q260,Y259*$I$10/($B$9*$B$15+(Q260-$B$9)*$B$16)))</f>
        <v/>
      </c>
      <c r="Z260" s="21">
        <f>IF(Q260&gt;$B$10,0,IF(Q260&lt;=$B$9,Z259*$J$11/Q260,Z259*$I$11/($B$9*$B$15+(Q260-$B$9)*$B$16)))</f>
        <v/>
      </c>
      <c r="AA260" s="21">
        <f>IF(Q260&gt;$B$10,0,IF(Q260&lt;=$B$9,AA259*$J$12/Q260,AA259*$I$12/($B$9*$B$15+(Q260-$B$9)*$B$16)))</f>
        <v/>
      </c>
      <c r="AB260" s="21">
        <f>IF(Q260&gt;$B$10,0,IF(Q260&lt;=$B$9,AB259*$J$13/Q260,AB259*$I$13/($B$9*$B$15+(Q260-$B$9)*$B$16)))</f>
        <v/>
      </c>
      <c r="AC260" s="21">
        <f>IF(Q260&gt;$B$10,0,IF(Q260&lt;=$B$9,AC259*$J$14/Q260,AC259*$I$14/($B$9*$B$15+(Q260-$B$9)*$B$16)))</f>
        <v/>
      </c>
      <c r="AD260" s="21">
        <f>IF(Q260&gt;$B$10,0,IF(Q260&lt;=$B$9,AD259*$J$15/Q260,AD259*$I$15/($B$9*$B$15+(Q260-$B$9)*$B$16)))</f>
        <v/>
      </c>
      <c r="AE260" s="21">
        <f>IF(Q260&gt;$B$10,0,IF(Q260&lt;=$B$9,AE259*$J$16/Q260,AE259*$I$16/($B$9*$B$15+(Q260-$B$9)*$B$16)))</f>
        <v/>
      </c>
    </row>
    <row r="261" ht="15" customHeight="1" s="22">
      <c r="D261" s="33" t="n"/>
      <c r="E261" s="40" t="n"/>
      <c r="F261" s="35" t="n"/>
      <c r="G261" s="35" t="n"/>
      <c r="H261" s="35" t="n"/>
      <c r="Q261" s="21">
        <f>Q260+1</f>
        <v/>
      </c>
      <c r="R261" s="21">
        <f>MAX(Q261-$B$9,0)</f>
        <v/>
      </c>
      <c r="S261" s="21">
        <f>MIN(Q261,$B$9)</f>
        <v/>
      </c>
      <c r="T261" s="21">
        <f>IF(Q261&gt;$B$10,0,IF(Q261&lt;=$B$9,T260*$J$5/Q261,T260*$I$5/($B$9*$B$15+(Q261-$B$9)*$B$16)))</f>
        <v/>
      </c>
      <c r="U261" s="21">
        <f>IF(Q261&gt;$B$10,0,IF(Q261&lt;=$B$9,U260*$J$6/Q261,U260*$I$6/($B$9*$B$15+(Q261-$B$9)*$B$16)))</f>
        <v/>
      </c>
      <c r="V261" s="21">
        <f>IF(Q261&gt;$B$10,0,IF(Q261&lt;=$B$9,V260*$J$7/Q261,V260*$I$7/($B$9*$B$15+(Q261-$B$9)*$B$16)))</f>
        <v/>
      </c>
      <c r="W261" s="21">
        <f>IF(Q261&gt;$B$10,0,IF(Q261&lt;=$B$9,W260*$J$8/Q261,W260*$I$8/($B$9*$B$15+(Q261-$B$9)*$B$16)))</f>
        <v/>
      </c>
      <c r="X261" s="21">
        <f>IF(Q261&gt;$B$10,0,IF(Q261&lt;=$B$9,X260*$J$9/Q261,X260*$I$9/($B$9*$B$15+(Q261-$B$9)*$B$16)))</f>
        <v/>
      </c>
      <c r="Y261" s="21">
        <f>IF(Q261&gt;$B$10,0,IF(Q261&lt;=$B$9,Y260*$J$10/Q261,Y260*$I$10/($B$9*$B$15+(Q261-$B$9)*$B$16)))</f>
        <v/>
      </c>
      <c r="Z261" s="21">
        <f>IF(Q261&gt;$B$10,0,IF(Q261&lt;=$B$9,Z260*$J$11/Q261,Z260*$I$11/($B$9*$B$15+(Q261-$B$9)*$B$16)))</f>
        <v/>
      </c>
      <c r="AA261" s="21">
        <f>IF(Q261&gt;$B$10,0,IF(Q261&lt;=$B$9,AA260*$J$12/Q261,AA260*$I$12/($B$9*$B$15+(Q261-$B$9)*$B$16)))</f>
        <v/>
      </c>
      <c r="AB261" s="21">
        <f>IF(Q261&gt;$B$10,0,IF(Q261&lt;=$B$9,AB260*$J$13/Q261,AB260*$I$13/($B$9*$B$15+(Q261-$B$9)*$B$16)))</f>
        <v/>
      </c>
      <c r="AC261" s="21">
        <f>IF(Q261&gt;$B$10,0,IF(Q261&lt;=$B$9,AC260*$J$14/Q261,AC260*$I$14/($B$9*$B$15+(Q261-$B$9)*$B$16)))</f>
        <v/>
      </c>
      <c r="AD261" s="21">
        <f>IF(Q261&gt;$B$10,0,IF(Q261&lt;=$B$9,AD260*$J$15/Q261,AD260*$I$15/($B$9*$B$15+(Q261-$B$9)*$B$16)))</f>
        <v/>
      </c>
      <c r="AE261" s="21">
        <f>IF(Q261&gt;$B$10,0,IF(Q261&lt;=$B$9,AE260*$J$16/Q261,AE260*$I$16/($B$9*$B$15+(Q261-$B$9)*$B$16)))</f>
        <v/>
      </c>
    </row>
    <row r="262" ht="15" customHeight="1" s="22">
      <c r="D262" s="33" t="n"/>
      <c r="E262" s="40" t="n"/>
      <c r="F262" s="35" t="n"/>
      <c r="G262" s="35" t="n"/>
      <c r="H262" s="35" t="n"/>
      <c r="Q262" s="21">
        <f>Q261+1</f>
        <v/>
      </c>
      <c r="R262" s="21">
        <f>MAX(Q262-$B$9,0)</f>
        <v/>
      </c>
      <c r="S262" s="21">
        <f>MIN(Q262,$B$9)</f>
        <v/>
      </c>
      <c r="T262" s="21">
        <f>IF(Q262&gt;$B$10,0,IF(Q262&lt;=$B$9,T261*$J$5/Q262,T261*$I$5/($B$9*$B$15+(Q262-$B$9)*$B$16)))</f>
        <v/>
      </c>
      <c r="U262" s="21">
        <f>IF(Q262&gt;$B$10,0,IF(Q262&lt;=$B$9,U261*$J$6/Q262,U261*$I$6/($B$9*$B$15+(Q262-$B$9)*$B$16)))</f>
        <v/>
      </c>
      <c r="V262" s="21">
        <f>IF(Q262&gt;$B$10,0,IF(Q262&lt;=$B$9,V261*$J$7/Q262,V261*$I$7/($B$9*$B$15+(Q262-$B$9)*$B$16)))</f>
        <v/>
      </c>
      <c r="W262" s="21">
        <f>IF(Q262&gt;$B$10,0,IF(Q262&lt;=$B$9,W261*$J$8/Q262,W261*$I$8/($B$9*$B$15+(Q262-$B$9)*$B$16)))</f>
        <v/>
      </c>
      <c r="X262" s="21">
        <f>IF(Q262&gt;$B$10,0,IF(Q262&lt;=$B$9,X261*$J$9/Q262,X261*$I$9/($B$9*$B$15+(Q262-$B$9)*$B$16)))</f>
        <v/>
      </c>
      <c r="Y262" s="21">
        <f>IF(Q262&gt;$B$10,0,IF(Q262&lt;=$B$9,Y261*$J$10/Q262,Y261*$I$10/($B$9*$B$15+(Q262-$B$9)*$B$16)))</f>
        <v/>
      </c>
      <c r="Z262" s="21">
        <f>IF(Q262&gt;$B$10,0,IF(Q262&lt;=$B$9,Z261*$J$11/Q262,Z261*$I$11/($B$9*$B$15+(Q262-$B$9)*$B$16)))</f>
        <v/>
      </c>
      <c r="AA262" s="21">
        <f>IF(Q262&gt;$B$10,0,IF(Q262&lt;=$B$9,AA261*$J$12/Q262,AA261*$I$12/($B$9*$B$15+(Q262-$B$9)*$B$16)))</f>
        <v/>
      </c>
      <c r="AB262" s="21">
        <f>IF(Q262&gt;$B$10,0,IF(Q262&lt;=$B$9,AB261*$J$13/Q262,AB261*$I$13/($B$9*$B$15+(Q262-$B$9)*$B$16)))</f>
        <v/>
      </c>
      <c r="AC262" s="21">
        <f>IF(Q262&gt;$B$10,0,IF(Q262&lt;=$B$9,AC261*$J$14/Q262,AC261*$I$14/($B$9*$B$15+(Q262-$B$9)*$B$16)))</f>
        <v/>
      </c>
      <c r="AD262" s="21">
        <f>IF(Q262&gt;$B$10,0,IF(Q262&lt;=$B$9,AD261*$J$15/Q262,AD261*$I$15/($B$9*$B$15+(Q262-$B$9)*$B$16)))</f>
        <v/>
      </c>
      <c r="AE262" s="21">
        <f>IF(Q262&gt;$B$10,0,IF(Q262&lt;=$B$9,AE261*$J$16/Q262,AE261*$I$16/($B$9*$B$15+(Q262-$B$9)*$B$16)))</f>
        <v/>
      </c>
    </row>
    <row r="263" ht="15" customHeight="1" s="22">
      <c r="D263" s="33" t="n"/>
      <c r="E263" s="40" t="n"/>
      <c r="F263" s="35" t="n"/>
      <c r="G263" s="35" t="n"/>
      <c r="H263" s="35" t="n"/>
      <c r="Q263" s="21">
        <f>Q262+1</f>
        <v/>
      </c>
      <c r="R263" s="21">
        <f>MAX(Q263-$B$9,0)</f>
        <v/>
      </c>
      <c r="S263" s="21">
        <f>MIN(Q263,$B$9)</f>
        <v/>
      </c>
      <c r="T263" s="21">
        <f>IF(Q263&gt;$B$10,0,IF(Q263&lt;=$B$9,T262*$J$5/Q263,T262*$I$5/($B$9*$B$15+(Q263-$B$9)*$B$16)))</f>
        <v/>
      </c>
      <c r="U263" s="21">
        <f>IF(Q263&gt;$B$10,0,IF(Q263&lt;=$B$9,U262*$J$6/Q263,U262*$I$6/($B$9*$B$15+(Q263-$B$9)*$B$16)))</f>
        <v/>
      </c>
      <c r="V263" s="21">
        <f>IF(Q263&gt;$B$10,0,IF(Q263&lt;=$B$9,V262*$J$7/Q263,V262*$I$7/($B$9*$B$15+(Q263-$B$9)*$B$16)))</f>
        <v/>
      </c>
      <c r="W263" s="21">
        <f>IF(Q263&gt;$B$10,0,IF(Q263&lt;=$B$9,W262*$J$8/Q263,W262*$I$8/($B$9*$B$15+(Q263-$B$9)*$B$16)))</f>
        <v/>
      </c>
      <c r="X263" s="21">
        <f>IF(Q263&gt;$B$10,0,IF(Q263&lt;=$B$9,X262*$J$9/Q263,X262*$I$9/($B$9*$B$15+(Q263-$B$9)*$B$16)))</f>
        <v/>
      </c>
      <c r="Y263" s="21">
        <f>IF(Q263&gt;$B$10,0,IF(Q263&lt;=$B$9,Y262*$J$10/Q263,Y262*$I$10/($B$9*$B$15+(Q263-$B$9)*$B$16)))</f>
        <v/>
      </c>
      <c r="Z263" s="21">
        <f>IF(Q263&gt;$B$10,0,IF(Q263&lt;=$B$9,Z262*$J$11/Q263,Z262*$I$11/($B$9*$B$15+(Q263-$B$9)*$B$16)))</f>
        <v/>
      </c>
      <c r="AA263" s="21">
        <f>IF(Q263&gt;$B$10,0,IF(Q263&lt;=$B$9,AA262*$J$12/Q263,AA262*$I$12/($B$9*$B$15+(Q263-$B$9)*$B$16)))</f>
        <v/>
      </c>
      <c r="AB263" s="21">
        <f>IF(Q263&gt;$B$10,0,IF(Q263&lt;=$B$9,AB262*$J$13/Q263,AB262*$I$13/($B$9*$B$15+(Q263-$B$9)*$B$16)))</f>
        <v/>
      </c>
      <c r="AC263" s="21">
        <f>IF(Q263&gt;$B$10,0,IF(Q263&lt;=$B$9,AC262*$J$14/Q263,AC262*$I$14/($B$9*$B$15+(Q263-$B$9)*$B$16)))</f>
        <v/>
      </c>
      <c r="AD263" s="21">
        <f>IF(Q263&gt;$B$10,0,IF(Q263&lt;=$B$9,AD262*$J$15/Q263,AD262*$I$15/($B$9*$B$15+(Q263-$B$9)*$B$16)))</f>
        <v/>
      </c>
      <c r="AE263" s="21">
        <f>IF(Q263&gt;$B$10,0,IF(Q263&lt;=$B$9,AE262*$J$16/Q263,AE262*$I$16/($B$9*$B$15+(Q263-$B$9)*$B$16)))</f>
        <v/>
      </c>
    </row>
    <row r="264" ht="15" customHeight="1" s="22">
      <c r="D264" s="33" t="n"/>
      <c r="E264" s="40" t="n"/>
      <c r="F264" s="35" t="n"/>
      <c r="G264" s="35" t="n"/>
      <c r="H264" s="35" t="n"/>
      <c r="Q264" s="21">
        <f>Q263+1</f>
        <v/>
      </c>
      <c r="R264" s="21">
        <f>MAX(Q264-$B$9,0)</f>
        <v/>
      </c>
      <c r="S264" s="21">
        <f>MIN(Q264,$B$9)</f>
        <v/>
      </c>
      <c r="T264" s="21">
        <f>IF(Q264&gt;$B$10,0,IF(Q264&lt;=$B$9,T263*$J$5/Q264,T263*$I$5/($B$9*$B$15+(Q264-$B$9)*$B$16)))</f>
        <v/>
      </c>
      <c r="U264" s="21">
        <f>IF(Q264&gt;$B$10,0,IF(Q264&lt;=$B$9,U263*$J$6/Q264,U263*$I$6/($B$9*$B$15+(Q264-$B$9)*$B$16)))</f>
        <v/>
      </c>
      <c r="V264" s="21">
        <f>IF(Q264&gt;$B$10,0,IF(Q264&lt;=$B$9,V263*$J$7/Q264,V263*$I$7/($B$9*$B$15+(Q264-$B$9)*$B$16)))</f>
        <v/>
      </c>
      <c r="W264" s="21">
        <f>IF(Q264&gt;$B$10,0,IF(Q264&lt;=$B$9,W263*$J$8/Q264,W263*$I$8/($B$9*$B$15+(Q264-$B$9)*$B$16)))</f>
        <v/>
      </c>
      <c r="X264" s="21">
        <f>IF(Q264&gt;$B$10,0,IF(Q264&lt;=$B$9,X263*$J$9/Q264,X263*$I$9/($B$9*$B$15+(Q264-$B$9)*$B$16)))</f>
        <v/>
      </c>
      <c r="Y264" s="21">
        <f>IF(Q264&gt;$B$10,0,IF(Q264&lt;=$B$9,Y263*$J$10/Q264,Y263*$I$10/($B$9*$B$15+(Q264-$B$9)*$B$16)))</f>
        <v/>
      </c>
      <c r="Z264" s="21">
        <f>IF(Q264&gt;$B$10,0,IF(Q264&lt;=$B$9,Z263*$J$11/Q264,Z263*$I$11/($B$9*$B$15+(Q264-$B$9)*$B$16)))</f>
        <v/>
      </c>
      <c r="AA264" s="21">
        <f>IF(Q264&gt;$B$10,0,IF(Q264&lt;=$B$9,AA263*$J$12/Q264,AA263*$I$12/($B$9*$B$15+(Q264-$B$9)*$B$16)))</f>
        <v/>
      </c>
      <c r="AB264" s="21">
        <f>IF(Q264&gt;$B$10,0,IF(Q264&lt;=$B$9,AB263*$J$13/Q264,AB263*$I$13/($B$9*$B$15+(Q264-$B$9)*$B$16)))</f>
        <v/>
      </c>
      <c r="AC264" s="21">
        <f>IF(Q264&gt;$B$10,0,IF(Q264&lt;=$B$9,AC263*$J$14/Q264,AC263*$I$14/($B$9*$B$15+(Q264-$B$9)*$B$16)))</f>
        <v/>
      </c>
      <c r="AD264" s="21">
        <f>IF(Q264&gt;$B$10,0,IF(Q264&lt;=$B$9,AD263*$J$15/Q264,AD263*$I$15/($B$9*$B$15+(Q264-$B$9)*$B$16)))</f>
        <v/>
      </c>
      <c r="AE264" s="21">
        <f>IF(Q264&gt;$B$10,0,IF(Q264&lt;=$B$9,AE263*$J$16/Q264,AE263*$I$16/($B$9*$B$15+(Q264-$B$9)*$B$16)))</f>
        <v/>
      </c>
    </row>
    <row r="265" ht="15" customHeight="1" s="22">
      <c r="D265" s="33" t="n"/>
      <c r="E265" s="40" t="n"/>
      <c r="F265" s="35" t="n"/>
      <c r="G265" s="35" t="n"/>
      <c r="H265" s="35" t="n"/>
      <c r="Q265" s="21">
        <f>Q264+1</f>
        <v/>
      </c>
      <c r="R265" s="21">
        <f>MAX(Q265-$B$9,0)</f>
        <v/>
      </c>
      <c r="S265" s="21">
        <f>MIN(Q265,$B$9)</f>
        <v/>
      </c>
      <c r="T265" s="21">
        <f>IF(Q265&gt;$B$10,0,IF(Q265&lt;=$B$9,T264*$J$5/Q265,T264*$I$5/($B$9*$B$15+(Q265-$B$9)*$B$16)))</f>
        <v/>
      </c>
      <c r="U265" s="21">
        <f>IF(Q265&gt;$B$10,0,IF(Q265&lt;=$B$9,U264*$J$6/Q265,U264*$I$6/($B$9*$B$15+(Q265-$B$9)*$B$16)))</f>
        <v/>
      </c>
      <c r="V265" s="21">
        <f>IF(Q265&gt;$B$10,0,IF(Q265&lt;=$B$9,V264*$J$7/Q265,V264*$I$7/($B$9*$B$15+(Q265-$B$9)*$B$16)))</f>
        <v/>
      </c>
      <c r="W265" s="21">
        <f>IF(Q265&gt;$B$10,0,IF(Q265&lt;=$B$9,W264*$J$8/Q265,W264*$I$8/($B$9*$B$15+(Q265-$B$9)*$B$16)))</f>
        <v/>
      </c>
      <c r="X265" s="21">
        <f>IF(Q265&gt;$B$10,0,IF(Q265&lt;=$B$9,X264*$J$9/Q265,X264*$I$9/($B$9*$B$15+(Q265-$B$9)*$B$16)))</f>
        <v/>
      </c>
      <c r="Y265" s="21">
        <f>IF(Q265&gt;$B$10,0,IF(Q265&lt;=$B$9,Y264*$J$10/Q265,Y264*$I$10/($B$9*$B$15+(Q265-$B$9)*$B$16)))</f>
        <v/>
      </c>
      <c r="Z265" s="21">
        <f>IF(Q265&gt;$B$10,0,IF(Q265&lt;=$B$9,Z264*$J$11/Q265,Z264*$I$11/($B$9*$B$15+(Q265-$B$9)*$B$16)))</f>
        <v/>
      </c>
      <c r="AA265" s="21">
        <f>IF(Q265&gt;$B$10,0,IF(Q265&lt;=$B$9,AA264*$J$12/Q265,AA264*$I$12/($B$9*$B$15+(Q265-$B$9)*$B$16)))</f>
        <v/>
      </c>
      <c r="AB265" s="21">
        <f>IF(Q265&gt;$B$10,0,IF(Q265&lt;=$B$9,AB264*$J$13/Q265,AB264*$I$13/($B$9*$B$15+(Q265-$B$9)*$B$16)))</f>
        <v/>
      </c>
      <c r="AC265" s="21">
        <f>IF(Q265&gt;$B$10,0,IF(Q265&lt;=$B$9,AC264*$J$14/Q265,AC264*$I$14/($B$9*$B$15+(Q265-$B$9)*$B$16)))</f>
        <v/>
      </c>
      <c r="AD265" s="21">
        <f>IF(Q265&gt;$B$10,0,IF(Q265&lt;=$B$9,AD264*$J$15/Q265,AD264*$I$15/($B$9*$B$15+(Q265-$B$9)*$B$16)))</f>
        <v/>
      </c>
      <c r="AE265" s="21">
        <f>IF(Q265&gt;$B$10,0,IF(Q265&lt;=$B$9,AE264*$J$16/Q265,AE264*$I$16/($B$9*$B$15+(Q265-$B$9)*$B$16)))</f>
        <v/>
      </c>
    </row>
    <row r="266" ht="15" customHeight="1" s="22">
      <c r="D266" s="33" t="n"/>
      <c r="E266" s="40" t="n"/>
      <c r="F266" s="35" t="n"/>
      <c r="G266" s="35" t="n"/>
      <c r="H266" s="35" t="n"/>
      <c r="Q266" s="21">
        <f>Q265+1</f>
        <v/>
      </c>
      <c r="R266" s="21">
        <f>MAX(Q266-$B$9,0)</f>
        <v/>
      </c>
      <c r="S266" s="21">
        <f>MIN(Q266,$B$9)</f>
        <v/>
      </c>
      <c r="T266" s="21">
        <f>IF(Q266&gt;$B$10,0,IF(Q266&lt;=$B$9,T265*$J$5/Q266,T265*$I$5/($B$9*$B$15+(Q266-$B$9)*$B$16)))</f>
        <v/>
      </c>
      <c r="U266" s="21">
        <f>IF(Q266&gt;$B$10,0,IF(Q266&lt;=$B$9,U265*$J$6/Q266,U265*$I$6/($B$9*$B$15+(Q266-$B$9)*$B$16)))</f>
        <v/>
      </c>
      <c r="V266" s="21">
        <f>IF(Q266&gt;$B$10,0,IF(Q266&lt;=$B$9,V265*$J$7/Q266,V265*$I$7/($B$9*$B$15+(Q266-$B$9)*$B$16)))</f>
        <v/>
      </c>
      <c r="W266" s="21">
        <f>IF(Q266&gt;$B$10,0,IF(Q266&lt;=$B$9,W265*$J$8/Q266,W265*$I$8/($B$9*$B$15+(Q266-$B$9)*$B$16)))</f>
        <v/>
      </c>
      <c r="X266" s="21">
        <f>IF(Q266&gt;$B$10,0,IF(Q266&lt;=$B$9,X265*$J$9/Q266,X265*$I$9/($B$9*$B$15+(Q266-$B$9)*$B$16)))</f>
        <v/>
      </c>
      <c r="Y266" s="21">
        <f>IF(Q266&gt;$B$10,0,IF(Q266&lt;=$B$9,Y265*$J$10/Q266,Y265*$I$10/($B$9*$B$15+(Q266-$B$9)*$B$16)))</f>
        <v/>
      </c>
      <c r="Z266" s="21">
        <f>IF(Q266&gt;$B$10,0,IF(Q266&lt;=$B$9,Z265*$J$11/Q266,Z265*$I$11/($B$9*$B$15+(Q266-$B$9)*$B$16)))</f>
        <v/>
      </c>
      <c r="AA266" s="21">
        <f>IF(Q266&gt;$B$10,0,IF(Q266&lt;=$B$9,AA265*$J$12/Q266,AA265*$I$12/($B$9*$B$15+(Q266-$B$9)*$B$16)))</f>
        <v/>
      </c>
      <c r="AB266" s="21">
        <f>IF(Q266&gt;$B$10,0,IF(Q266&lt;=$B$9,AB265*$J$13/Q266,AB265*$I$13/($B$9*$B$15+(Q266-$B$9)*$B$16)))</f>
        <v/>
      </c>
      <c r="AC266" s="21">
        <f>IF(Q266&gt;$B$10,0,IF(Q266&lt;=$B$9,AC265*$J$14/Q266,AC265*$I$14/($B$9*$B$15+(Q266-$B$9)*$B$16)))</f>
        <v/>
      </c>
      <c r="AD266" s="21">
        <f>IF(Q266&gt;$B$10,0,IF(Q266&lt;=$B$9,AD265*$J$15/Q266,AD265*$I$15/($B$9*$B$15+(Q266-$B$9)*$B$16)))</f>
        <v/>
      </c>
      <c r="AE266" s="21">
        <f>IF(Q266&gt;$B$10,0,IF(Q266&lt;=$B$9,AE265*$J$16/Q266,AE265*$I$16/($B$9*$B$15+(Q266-$B$9)*$B$16)))</f>
        <v/>
      </c>
    </row>
    <row r="267" ht="15" customHeight="1" s="22">
      <c r="D267" s="33" t="n"/>
      <c r="E267" s="40" t="n"/>
      <c r="F267" s="35" t="n"/>
      <c r="G267" s="35" t="n"/>
      <c r="H267" s="35" t="n"/>
      <c r="Q267" s="21">
        <f>Q266+1</f>
        <v/>
      </c>
      <c r="R267" s="21">
        <f>MAX(Q267-$B$9,0)</f>
        <v/>
      </c>
      <c r="S267" s="21">
        <f>MIN(Q267,$B$9)</f>
        <v/>
      </c>
      <c r="T267" s="21">
        <f>IF(Q267&gt;$B$10,0,IF(Q267&lt;=$B$9,T266*$J$5/Q267,T266*$I$5/($B$9*$B$15+(Q267-$B$9)*$B$16)))</f>
        <v/>
      </c>
      <c r="U267" s="21">
        <f>IF(Q267&gt;$B$10,0,IF(Q267&lt;=$B$9,U266*$J$6/Q267,U266*$I$6/($B$9*$B$15+(Q267-$B$9)*$B$16)))</f>
        <v/>
      </c>
      <c r="V267" s="21">
        <f>IF(Q267&gt;$B$10,0,IF(Q267&lt;=$B$9,V266*$J$7/Q267,V266*$I$7/($B$9*$B$15+(Q267-$B$9)*$B$16)))</f>
        <v/>
      </c>
      <c r="W267" s="21">
        <f>IF(Q267&gt;$B$10,0,IF(Q267&lt;=$B$9,W266*$J$8/Q267,W266*$I$8/($B$9*$B$15+(Q267-$B$9)*$B$16)))</f>
        <v/>
      </c>
      <c r="X267" s="21">
        <f>IF(Q267&gt;$B$10,0,IF(Q267&lt;=$B$9,X266*$J$9/Q267,X266*$I$9/($B$9*$B$15+(Q267-$B$9)*$B$16)))</f>
        <v/>
      </c>
      <c r="Y267" s="21">
        <f>IF(Q267&gt;$B$10,0,IF(Q267&lt;=$B$9,Y266*$J$10/Q267,Y266*$I$10/($B$9*$B$15+(Q267-$B$9)*$B$16)))</f>
        <v/>
      </c>
      <c r="Z267" s="21">
        <f>IF(Q267&gt;$B$10,0,IF(Q267&lt;=$B$9,Z266*$J$11/Q267,Z266*$I$11/($B$9*$B$15+(Q267-$B$9)*$B$16)))</f>
        <v/>
      </c>
      <c r="AA267" s="21">
        <f>IF(Q267&gt;$B$10,0,IF(Q267&lt;=$B$9,AA266*$J$12/Q267,AA266*$I$12/($B$9*$B$15+(Q267-$B$9)*$B$16)))</f>
        <v/>
      </c>
      <c r="AB267" s="21">
        <f>IF(Q267&gt;$B$10,0,IF(Q267&lt;=$B$9,AB266*$J$13/Q267,AB266*$I$13/($B$9*$B$15+(Q267-$B$9)*$B$16)))</f>
        <v/>
      </c>
      <c r="AC267" s="21">
        <f>IF(Q267&gt;$B$10,0,IF(Q267&lt;=$B$9,AC266*$J$14/Q267,AC266*$I$14/($B$9*$B$15+(Q267-$B$9)*$B$16)))</f>
        <v/>
      </c>
      <c r="AD267" s="21">
        <f>IF(Q267&gt;$B$10,0,IF(Q267&lt;=$B$9,AD266*$J$15/Q267,AD266*$I$15/($B$9*$B$15+(Q267-$B$9)*$B$16)))</f>
        <v/>
      </c>
      <c r="AE267" s="21">
        <f>IF(Q267&gt;$B$10,0,IF(Q267&lt;=$B$9,AE266*$J$16/Q267,AE266*$I$16/($B$9*$B$15+(Q267-$B$9)*$B$16)))</f>
        <v/>
      </c>
    </row>
    <row r="268" ht="15" customHeight="1" s="22">
      <c r="D268" s="33" t="n"/>
      <c r="E268" s="40" t="n"/>
      <c r="F268" s="35" t="n"/>
      <c r="G268" s="35" t="n"/>
      <c r="H268" s="35" t="n"/>
      <c r="Q268" s="21">
        <f>Q267+1</f>
        <v/>
      </c>
      <c r="R268" s="21">
        <f>MAX(Q268-$B$9,0)</f>
        <v/>
      </c>
      <c r="S268" s="21">
        <f>MIN(Q268,$B$9)</f>
        <v/>
      </c>
      <c r="T268" s="21">
        <f>IF(Q268&gt;$B$10,0,IF(Q268&lt;=$B$9,T267*$J$5/Q268,T267*$I$5/($B$9*$B$15+(Q268-$B$9)*$B$16)))</f>
        <v/>
      </c>
      <c r="U268" s="21">
        <f>IF(Q268&gt;$B$10,0,IF(Q268&lt;=$B$9,U267*$J$6/Q268,U267*$I$6/($B$9*$B$15+(Q268-$B$9)*$B$16)))</f>
        <v/>
      </c>
      <c r="V268" s="21">
        <f>IF(Q268&gt;$B$10,0,IF(Q268&lt;=$B$9,V267*$J$7/Q268,V267*$I$7/($B$9*$B$15+(Q268-$B$9)*$B$16)))</f>
        <v/>
      </c>
      <c r="W268" s="21">
        <f>IF(Q268&gt;$B$10,0,IF(Q268&lt;=$B$9,W267*$J$8/Q268,W267*$I$8/($B$9*$B$15+(Q268-$B$9)*$B$16)))</f>
        <v/>
      </c>
      <c r="X268" s="21">
        <f>IF(Q268&gt;$B$10,0,IF(Q268&lt;=$B$9,X267*$J$9/Q268,X267*$I$9/($B$9*$B$15+(Q268-$B$9)*$B$16)))</f>
        <v/>
      </c>
      <c r="Y268" s="21">
        <f>IF(Q268&gt;$B$10,0,IF(Q268&lt;=$B$9,Y267*$J$10/Q268,Y267*$I$10/($B$9*$B$15+(Q268-$B$9)*$B$16)))</f>
        <v/>
      </c>
      <c r="Z268" s="21">
        <f>IF(Q268&gt;$B$10,0,IF(Q268&lt;=$B$9,Z267*$J$11/Q268,Z267*$I$11/($B$9*$B$15+(Q268-$B$9)*$B$16)))</f>
        <v/>
      </c>
      <c r="AA268" s="21">
        <f>IF(Q268&gt;$B$10,0,IF(Q268&lt;=$B$9,AA267*$J$12/Q268,AA267*$I$12/($B$9*$B$15+(Q268-$B$9)*$B$16)))</f>
        <v/>
      </c>
      <c r="AB268" s="21">
        <f>IF(Q268&gt;$B$10,0,IF(Q268&lt;=$B$9,AB267*$J$13/Q268,AB267*$I$13/($B$9*$B$15+(Q268-$B$9)*$B$16)))</f>
        <v/>
      </c>
      <c r="AC268" s="21">
        <f>IF(Q268&gt;$B$10,0,IF(Q268&lt;=$B$9,AC267*$J$14/Q268,AC267*$I$14/($B$9*$B$15+(Q268-$B$9)*$B$16)))</f>
        <v/>
      </c>
      <c r="AD268" s="21">
        <f>IF(Q268&gt;$B$10,0,IF(Q268&lt;=$B$9,AD267*$J$15/Q268,AD267*$I$15/($B$9*$B$15+(Q268-$B$9)*$B$16)))</f>
        <v/>
      </c>
      <c r="AE268" s="21">
        <f>IF(Q268&gt;$B$10,0,IF(Q268&lt;=$B$9,AE267*$J$16/Q268,AE267*$I$16/($B$9*$B$15+(Q268-$B$9)*$B$16)))</f>
        <v/>
      </c>
    </row>
    <row r="269" ht="15" customHeight="1" s="22">
      <c r="D269" s="33" t="n"/>
      <c r="E269" s="40" t="n"/>
      <c r="F269" s="35" t="n"/>
      <c r="G269" s="35" t="n"/>
      <c r="H269" s="35" t="n"/>
      <c r="Q269" s="21">
        <f>Q268+1</f>
        <v/>
      </c>
      <c r="R269" s="21">
        <f>MAX(Q269-$B$9,0)</f>
        <v/>
      </c>
      <c r="S269" s="21">
        <f>MIN(Q269,$B$9)</f>
        <v/>
      </c>
      <c r="T269" s="21">
        <f>IF(Q269&gt;$B$10,0,IF(Q269&lt;=$B$9,T268*$J$5/Q269,T268*$I$5/($B$9*$B$15+(Q269-$B$9)*$B$16)))</f>
        <v/>
      </c>
      <c r="U269" s="21">
        <f>IF(Q269&gt;$B$10,0,IF(Q269&lt;=$B$9,U268*$J$6/Q269,U268*$I$6/($B$9*$B$15+(Q269-$B$9)*$B$16)))</f>
        <v/>
      </c>
      <c r="V269" s="21">
        <f>IF(Q269&gt;$B$10,0,IF(Q269&lt;=$B$9,V268*$J$7/Q269,V268*$I$7/($B$9*$B$15+(Q269-$B$9)*$B$16)))</f>
        <v/>
      </c>
      <c r="W269" s="21">
        <f>IF(Q269&gt;$B$10,0,IF(Q269&lt;=$B$9,W268*$J$8/Q269,W268*$I$8/($B$9*$B$15+(Q269-$B$9)*$B$16)))</f>
        <v/>
      </c>
      <c r="X269" s="21">
        <f>IF(Q269&gt;$B$10,0,IF(Q269&lt;=$B$9,X268*$J$9/Q269,X268*$I$9/($B$9*$B$15+(Q269-$B$9)*$B$16)))</f>
        <v/>
      </c>
      <c r="Y269" s="21">
        <f>IF(Q269&gt;$B$10,0,IF(Q269&lt;=$B$9,Y268*$J$10/Q269,Y268*$I$10/($B$9*$B$15+(Q269-$B$9)*$B$16)))</f>
        <v/>
      </c>
      <c r="Z269" s="21">
        <f>IF(Q269&gt;$B$10,0,IF(Q269&lt;=$B$9,Z268*$J$11/Q269,Z268*$I$11/($B$9*$B$15+(Q269-$B$9)*$B$16)))</f>
        <v/>
      </c>
      <c r="AA269" s="21">
        <f>IF(Q269&gt;$B$10,0,IF(Q269&lt;=$B$9,AA268*$J$12/Q269,AA268*$I$12/($B$9*$B$15+(Q269-$B$9)*$B$16)))</f>
        <v/>
      </c>
      <c r="AB269" s="21">
        <f>IF(Q269&gt;$B$10,0,IF(Q269&lt;=$B$9,AB268*$J$13/Q269,AB268*$I$13/($B$9*$B$15+(Q269-$B$9)*$B$16)))</f>
        <v/>
      </c>
      <c r="AC269" s="21">
        <f>IF(Q269&gt;$B$10,0,IF(Q269&lt;=$B$9,AC268*$J$14/Q269,AC268*$I$14/($B$9*$B$15+(Q269-$B$9)*$B$16)))</f>
        <v/>
      </c>
      <c r="AD269" s="21">
        <f>IF(Q269&gt;$B$10,0,IF(Q269&lt;=$B$9,AD268*$J$15/Q269,AD268*$I$15/($B$9*$B$15+(Q269-$B$9)*$B$16)))</f>
        <v/>
      </c>
      <c r="AE269" s="21">
        <f>IF(Q269&gt;$B$10,0,IF(Q269&lt;=$B$9,AE268*$J$16/Q269,AE268*$I$16/($B$9*$B$15+(Q269-$B$9)*$B$16)))</f>
        <v/>
      </c>
    </row>
    <row r="270" ht="15" customHeight="1" s="22">
      <c r="D270" s="33" t="n"/>
      <c r="E270" s="40" t="n"/>
      <c r="F270" s="35" t="n"/>
      <c r="G270" s="35" t="n"/>
      <c r="H270" s="35" t="n"/>
      <c r="Q270" s="21">
        <f>Q269+1</f>
        <v/>
      </c>
      <c r="R270" s="21">
        <f>MAX(Q270-$B$9,0)</f>
        <v/>
      </c>
      <c r="S270" s="21">
        <f>MIN(Q270,$B$9)</f>
        <v/>
      </c>
      <c r="T270" s="21">
        <f>IF(Q270&gt;$B$10,0,IF(Q270&lt;=$B$9,T269*$J$5/Q270,T269*$I$5/($B$9*$B$15+(Q270-$B$9)*$B$16)))</f>
        <v/>
      </c>
      <c r="U270" s="21">
        <f>IF(Q270&gt;$B$10,0,IF(Q270&lt;=$B$9,U269*$J$6/Q270,U269*$I$6/($B$9*$B$15+(Q270-$B$9)*$B$16)))</f>
        <v/>
      </c>
      <c r="V270" s="21">
        <f>IF(Q270&gt;$B$10,0,IF(Q270&lt;=$B$9,V269*$J$7/Q270,V269*$I$7/($B$9*$B$15+(Q270-$B$9)*$B$16)))</f>
        <v/>
      </c>
      <c r="W270" s="21">
        <f>IF(Q270&gt;$B$10,0,IF(Q270&lt;=$B$9,W269*$J$8/Q270,W269*$I$8/($B$9*$B$15+(Q270-$B$9)*$B$16)))</f>
        <v/>
      </c>
      <c r="X270" s="21">
        <f>IF(Q270&gt;$B$10,0,IF(Q270&lt;=$B$9,X269*$J$9/Q270,X269*$I$9/($B$9*$B$15+(Q270-$B$9)*$B$16)))</f>
        <v/>
      </c>
      <c r="Y270" s="21">
        <f>IF(Q270&gt;$B$10,0,IF(Q270&lt;=$B$9,Y269*$J$10/Q270,Y269*$I$10/($B$9*$B$15+(Q270-$B$9)*$B$16)))</f>
        <v/>
      </c>
      <c r="Z270" s="21">
        <f>IF(Q270&gt;$B$10,0,IF(Q270&lt;=$B$9,Z269*$J$11/Q270,Z269*$I$11/($B$9*$B$15+(Q270-$B$9)*$B$16)))</f>
        <v/>
      </c>
      <c r="AA270" s="21">
        <f>IF(Q270&gt;$B$10,0,IF(Q270&lt;=$B$9,AA269*$J$12/Q270,AA269*$I$12/($B$9*$B$15+(Q270-$B$9)*$B$16)))</f>
        <v/>
      </c>
      <c r="AB270" s="21">
        <f>IF(Q270&gt;$B$10,0,IF(Q270&lt;=$B$9,AB269*$J$13/Q270,AB269*$I$13/($B$9*$B$15+(Q270-$B$9)*$B$16)))</f>
        <v/>
      </c>
      <c r="AC270" s="21">
        <f>IF(Q270&gt;$B$10,0,IF(Q270&lt;=$B$9,AC269*$J$14/Q270,AC269*$I$14/($B$9*$B$15+(Q270-$B$9)*$B$16)))</f>
        <v/>
      </c>
      <c r="AD270" s="21">
        <f>IF(Q270&gt;$B$10,0,IF(Q270&lt;=$B$9,AD269*$J$15/Q270,AD269*$I$15/($B$9*$B$15+(Q270-$B$9)*$B$16)))</f>
        <v/>
      </c>
      <c r="AE270" s="21">
        <f>IF(Q270&gt;$B$10,0,IF(Q270&lt;=$B$9,AE269*$J$16/Q270,AE269*$I$16/($B$9*$B$15+(Q270-$B$9)*$B$16)))</f>
        <v/>
      </c>
    </row>
    <row r="271" ht="15" customHeight="1" s="22">
      <c r="D271" s="33" t="n"/>
      <c r="E271" s="40" t="n"/>
      <c r="F271" s="35" t="n"/>
      <c r="G271" s="35" t="n"/>
      <c r="H271" s="35" t="n"/>
      <c r="Q271" s="21">
        <f>Q270+1</f>
        <v/>
      </c>
      <c r="R271" s="21">
        <f>MAX(Q271-$B$9,0)</f>
        <v/>
      </c>
      <c r="S271" s="21">
        <f>MIN(Q271,$B$9)</f>
        <v/>
      </c>
      <c r="T271" s="21">
        <f>IF(Q271&gt;$B$10,0,IF(Q271&lt;=$B$9,T270*$J$5/Q271,T270*$I$5/($B$9*$B$15+(Q271-$B$9)*$B$16)))</f>
        <v/>
      </c>
      <c r="U271" s="21">
        <f>IF(Q271&gt;$B$10,0,IF(Q271&lt;=$B$9,U270*$J$6/Q271,U270*$I$6/($B$9*$B$15+(Q271-$B$9)*$B$16)))</f>
        <v/>
      </c>
      <c r="V271" s="21">
        <f>IF(Q271&gt;$B$10,0,IF(Q271&lt;=$B$9,V270*$J$7/Q271,V270*$I$7/($B$9*$B$15+(Q271-$B$9)*$B$16)))</f>
        <v/>
      </c>
      <c r="W271" s="21">
        <f>IF(Q271&gt;$B$10,0,IF(Q271&lt;=$B$9,W270*$J$8/Q271,W270*$I$8/($B$9*$B$15+(Q271-$B$9)*$B$16)))</f>
        <v/>
      </c>
      <c r="X271" s="21">
        <f>IF(Q271&gt;$B$10,0,IF(Q271&lt;=$B$9,X270*$J$9/Q271,X270*$I$9/($B$9*$B$15+(Q271-$B$9)*$B$16)))</f>
        <v/>
      </c>
      <c r="Y271" s="21">
        <f>IF(Q271&gt;$B$10,0,IF(Q271&lt;=$B$9,Y270*$J$10/Q271,Y270*$I$10/($B$9*$B$15+(Q271-$B$9)*$B$16)))</f>
        <v/>
      </c>
      <c r="Z271" s="21">
        <f>IF(Q271&gt;$B$10,0,IF(Q271&lt;=$B$9,Z270*$J$11/Q271,Z270*$I$11/($B$9*$B$15+(Q271-$B$9)*$B$16)))</f>
        <v/>
      </c>
      <c r="AA271" s="21">
        <f>IF(Q271&gt;$B$10,0,IF(Q271&lt;=$B$9,AA270*$J$12/Q271,AA270*$I$12/($B$9*$B$15+(Q271-$B$9)*$B$16)))</f>
        <v/>
      </c>
      <c r="AB271" s="21">
        <f>IF(Q271&gt;$B$10,0,IF(Q271&lt;=$B$9,AB270*$J$13/Q271,AB270*$I$13/($B$9*$B$15+(Q271-$B$9)*$B$16)))</f>
        <v/>
      </c>
      <c r="AC271" s="21">
        <f>IF(Q271&gt;$B$10,0,IF(Q271&lt;=$B$9,AC270*$J$14/Q271,AC270*$I$14/($B$9*$B$15+(Q271-$B$9)*$B$16)))</f>
        <v/>
      </c>
      <c r="AD271" s="21">
        <f>IF(Q271&gt;$B$10,0,IF(Q271&lt;=$B$9,AD270*$J$15/Q271,AD270*$I$15/($B$9*$B$15+(Q271-$B$9)*$B$16)))</f>
        <v/>
      </c>
      <c r="AE271" s="21">
        <f>IF(Q271&gt;$B$10,0,IF(Q271&lt;=$B$9,AE270*$J$16/Q271,AE270*$I$16/($B$9*$B$15+(Q271-$B$9)*$B$16)))</f>
        <v/>
      </c>
    </row>
    <row r="272" ht="15" customHeight="1" s="22">
      <c r="D272" s="33" t="n"/>
      <c r="E272" s="40" t="n"/>
      <c r="F272" s="35" t="n"/>
      <c r="G272" s="35" t="n"/>
      <c r="H272" s="35" t="n"/>
      <c r="Q272" s="21">
        <f>Q271+1</f>
        <v/>
      </c>
      <c r="R272" s="21">
        <f>MAX(Q272-$B$9,0)</f>
        <v/>
      </c>
      <c r="S272" s="21">
        <f>MIN(Q272,$B$9)</f>
        <v/>
      </c>
      <c r="T272" s="21">
        <f>IF(Q272&gt;$B$10,0,IF(Q272&lt;=$B$9,T271*$J$5/Q272,T271*$I$5/($B$9*$B$15+(Q272-$B$9)*$B$16)))</f>
        <v/>
      </c>
      <c r="U272" s="21">
        <f>IF(Q272&gt;$B$10,0,IF(Q272&lt;=$B$9,U271*$J$6/Q272,U271*$I$6/($B$9*$B$15+(Q272-$B$9)*$B$16)))</f>
        <v/>
      </c>
      <c r="V272" s="21">
        <f>IF(Q272&gt;$B$10,0,IF(Q272&lt;=$B$9,V271*$J$7/Q272,V271*$I$7/($B$9*$B$15+(Q272-$B$9)*$B$16)))</f>
        <v/>
      </c>
      <c r="W272" s="21">
        <f>IF(Q272&gt;$B$10,0,IF(Q272&lt;=$B$9,W271*$J$8/Q272,W271*$I$8/($B$9*$B$15+(Q272-$B$9)*$B$16)))</f>
        <v/>
      </c>
      <c r="X272" s="21">
        <f>IF(Q272&gt;$B$10,0,IF(Q272&lt;=$B$9,X271*$J$9/Q272,X271*$I$9/($B$9*$B$15+(Q272-$B$9)*$B$16)))</f>
        <v/>
      </c>
      <c r="Y272" s="21">
        <f>IF(Q272&gt;$B$10,0,IF(Q272&lt;=$B$9,Y271*$J$10/Q272,Y271*$I$10/($B$9*$B$15+(Q272-$B$9)*$B$16)))</f>
        <v/>
      </c>
      <c r="Z272" s="21">
        <f>IF(Q272&gt;$B$10,0,IF(Q272&lt;=$B$9,Z271*$J$11/Q272,Z271*$I$11/($B$9*$B$15+(Q272-$B$9)*$B$16)))</f>
        <v/>
      </c>
      <c r="AA272" s="21">
        <f>IF(Q272&gt;$B$10,0,IF(Q272&lt;=$B$9,AA271*$J$12/Q272,AA271*$I$12/($B$9*$B$15+(Q272-$B$9)*$B$16)))</f>
        <v/>
      </c>
      <c r="AB272" s="21">
        <f>IF(Q272&gt;$B$10,0,IF(Q272&lt;=$B$9,AB271*$J$13/Q272,AB271*$I$13/($B$9*$B$15+(Q272-$B$9)*$B$16)))</f>
        <v/>
      </c>
      <c r="AC272" s="21">
        <f>IF(Q272&gt;$B$10,0,IF(Q272&lt;=$B$9,AC271*$J$14/Q272,AC271*$I$14/($B$9*$B$15+(Q272-$B$9)*$B$16)))</f>
        <v/>
      </c>
      <c r="AD272" s="21">
        <f>IF(Q272&gt;$B$10,0,IF(Q272&lt;=$B$9,AD271*$J$15/Q272,AD271*$I$15/($B$9*$B$15+(Q272-$B$9)*$B$16)))</f>
        <v/>
      </c>
      <c r="AE272" s="21">
        <f>IF(Q272&gt;$B$10,0,IF(Q272&lt;=$B$9,AE271*$J$16/Q272,AE271*$I$16/($B$9*$B$15+(Q272-$B$9)*$B$16)))</f>
        <v/>
      </c>
    </row>
    <row r="273" ht="15" customHeight="1" s="22">
      <c r="D273" s="33" t="n"/>
      <c r="E273" s="40" t="n"/>
      <c r="F273" s="35" t="n"/>
      <c r="G273" s="35" t="n"/>
      <c r="H273" s="35" t="n"/>
      <c r="Q273" s="21">
        <f>Q272+1</f>
        <v/>
      </c>
      <c r="R273" s="21">
        <f>MAX(Q273-$B$9,0)</f>
        <v/>
      </c>
      <c r="S273" s="21">
        <f>MIN(Q273,$B$9)</f>
        <v/>
      </c>
      <c r="T273" s="21">
        <f>IF(Q273&gt;$B$10,0,IF(Q273&lt;=$B$9,T272*$J$5/Q273,T272*$I$5/($B$9*$B$15+(Q273-$B$9)*$B$16)))</f>
        <v/>
      </c>
      <c r="U273" s="21">
        <f>IF(Q273&gt;$B$10,0,IF(Q273&lt;=$B$9,U272*$J$6/Q273,U272*$I$6/($B$9*$B$15+(Q273-$B$9)*$B$16)))</f>
        <v/>
      </c>
      <c r="V273" s="21">
        <f>IF(Q273&gt;$B$10,0,IF(Q273&lt;=$B$9,V272*$J$7/Q273,V272*$I$7/($B$9*$B$15+(Q273-$B$9)*$B$16)))</f>
        <v/>
      </c>
      <c r="W273" s="21">
        <f>IF(Q273&gt;$B$10,0,IF(Q273&lt;=$B$9,W272*$J$8/Q273,W272*$I$8/($B$9*$B$15+(Q273-$B$9)*$B$16)))</f>
        <v/>
      </c>
      <c r="X273" s="21">
        <f>IF(Q273&gt;$B$10,0,IF(Q273&lt;=$B$9,X272*$J$9/Q273,X272*$I$9/($B$9*$B$15+(Q273-$B$9)*$B$16)))</f>
        <v/>
      </c>
      <c r="Y273" s="21">
        <f>IF(Q273&gt;$B$10,0,IF(Q273&lt;=$B$9,Y272*$J$10/Q273,Y272*$I$10/($B$9*$B$15+(Q273-$B$9)*$B$16)))</f>
        <v/>
      </c>
      <c r="Z273" s="21">
        <f>IF(Q273&gt;$B$10,0,IF(Q273&lt;=$B$9,Z272*$J$11/Q273,Z272*$I$11/($B$9*$B$15+(Q273-$B$9)*$B$16)))</f>
        <v/>
      </c>
      <c r="AA273" s="21">
        <f>IF(Q273&gt;$B$10,0,IF(Q273&lt;=$B$9,AA272*$J$12/Q273,AA272*$I$12/($B$9*$B$15+(Q273-$B$9)*$B$16)))</f>
        <v/>
      </c>
      <c r="AB273" s="21">
        <f>IF(Q273&gt;$B$10,0,IF(Q273&lt;=$B$9,AB272*$J$13/Q273,AB272*$I$13/($B$9*$B$15+(Q273-$B$9)*$B$16)))</f>
        <v/>
      </c>
      <c r="AC273" s="21">
        <f>IF(Q273&gt;$B$10,0,IF(Q273&lt;=$B$9,AC272*$J$14/Q273,AC272*$I$14/($B$9*$B$15+(Q273-$B$9)*$B$16)))</f>
        <v/>
      </c>
      <c r="AD273" s="21">
        <f>IF(Q273&gt;$B$10,0,IF(Q273&lt;=$B$9,AD272*$J$15/Q273,AD272*$I$15/($B$9*$B$15+(Q273-$B$9)*$B$16)))</f>
        <v/>
      </c>
      <c r="AE273" s="21">
        <f>IF(Q273&gt;$B$10,0,IF(Q273&lt;=$B$9,AE272*$J$16/Q273,AE272*$I$16/($B$9*$B$15+(Q273-$B$9)*$B$16)))</f>
        <v/>
      </c>
    </row>
    <row r="274" ht="15" customHeight="1" s="22">
      <c r="D274" s="33" t="n"/>
      <c r="E274" s="40" t="n"/>
      <c r="F274" s="35" t="n"/>
      <c r="G274" s="35" t="n"/>
      <c r="H274" s="35" t="n"/>
      <c r="Q274" s="21">
        <f>Q273+1</f>
        <v/>
      </c>
      <c r="R274" s="21">
        <f>MAX(Q274-$B$9,0)</f>
        <v/>
      </c>
      <c r="S274" s="21">
        <f>MIN(Q274,$B$9)</f>
        <v/>
      </c>
      <c r="T274" s="21">
        <f>IF(Q274&gt;$B$10,0,IF(Q274&lt;=$B$9,T273*$J$5/Q274,T273*$I$5/($B$9*$B$15+(Q274-$B$9)*$B$16)))</f>
        <v/>
      </c>
      <c r="U274" s="21">
        <f>IF(Q274&gt;$B$10,0,IF(Q274&lt;=$B$9,U273*$J$6/Q274,U273*$I$6/($B$9*$B$15+(Q274-$B$9)*$B$16)))</f>
        <v/>
      </c>
      <c r="V274" s="21">
        <f>IF(Q274&gt;$B$10,0,IF(Q274&lt;=$B$9,V273*$J$7/Q274,V273*$I$7/($B$9*$B$15+(Q274-$B$9)*$B$16)))</f>
        <v/>
      </c>
      <c r="W274" s="21">
        <f>IF(Q274&gt;$B$10,0,IF(Q274&lt;=$B$9,W273*$J$8/Q274,W273*$I$8/($B$9*$B$15+(Q274-$B$9)*$B$16)))</f>
        <v/>
      </c>
      <c r="X274" s="21">
        <f>IF(Q274&gt;$B$10,0,IF(Q274&lt;=$B$9,X273*$J$9/Q274,X273*$I$9/($B$9*$B$15+(Q274-$B$9)*$B$16)))</f>
        <v/>
      </c>
      <c r="Y274" s="21">
        <f>IF(Q274&gt;$B$10,0,IF(Q274&lt;=$B$9,Y273*$J$10/Q274,Y273*$I$10/($B$9*$B$15+(Q274-$B$9)*$B$16)))</f>
        <v/>
      </c>
      <c r="Z274" s="21">
        <f>IF(Q274&gt;$B$10,0,IF(Q274&lt;=$B$9,Z273*$J$11/Q274,Z273*$I$11/($B$9*$B$15+(Q274-$B$9)*$B$16)))</f>
        <v/>
      </c>
      <c r="AA274" s="21">
        <f>IF(Q274&gt;$B$10,0,IF(Q274&lt;=$B$9,AA273*$J$12/Q274,AA273*$I$12/($B$9*$B$15+(Q274-$B$9)*$B$16)))</f>
        <v/>
      </c>
      <c r="AB274" s="21">
        <f>IF(Q274&gt;$B$10,0,IF(Q274&lt;=$B$9,AB273*$J$13/Q274,AB273*$I$13/($B$9*$B$15+(Q274-$B$9)*$B$16)))</f>
        <v/>
      </c>
      <c r="AC274" s="21">
        <f>IF(Q274&gt;$B$10,0,IF(Q274&lt;=$B$9,AC273*$J$14/Q274,AC273*$I$14/($B$9*$B$15+(Q274-$B$9)*$B$16)))</f>
        <v/>
      </c>
      <c r="AD274" s="21">
        <f>IF(Q274&gt;$B$10,0,IF(Q274&lt;=$B$9,AD273*$J$15/Q274,AD273*$I$15/($B$9*$B$15+(Q274-$B$9)*$B$16)))</f>
        <v/>
      </c>
      <c r="AE274" s="21">
        <f>IF(Q274&gt;$B$10,0,IF(Q274&lt;=$B$9,AE273*$J$16/Q274,AE273*$I$16/($B$9*$B$15+(Q274-$B$9)*$B$16)))</f>
        <v/>
      </c>
    </row>
    <row r="275" ht="15" customHeight="1" s="22">
      <c r="D275" s="33" t="n"/>
      <c r="E275" s="40" t="n"/>
      <c r="F275" s="35" t="n"/>
      <c r="G275" s="35" t="n"/>
      <c r="H275" s="35" t="n"/>
      <c r="Q275" s="21">
        <f>Q274+1</f>
        <v/>
      </c>
      <c r="R275" s="21">
        <f>MAX(Q275-$B$9,0)</f>
        <v/>
      </c>
      <c r="S275" s="21">
        <f>MIN(Q275,$B$9)</f>
        <v/>
      </c>
      <c r="T275" s="21">
        <f>IF(Q275&gt;$B$10,0,IF(Q275&lt;=$B$9,T274*$J$5/Q275,T274*$I$5/($B$9*$B$15+(Q275-$B$9)*$B$16)))</f>
        <v/>
      </c>
      <c r="U275" s="21">
        <f>IF(Q275&gt;$B$10,0,IF(Q275&lt;=$B$9,U274*$J$6/Q275,U274*$I$6/($B$9*$B$15+(Q275-$B$9)*$B$16)))</f>
        <v/>
      </c>
      <c r="V275" s="21">
        <f>IF(Q275&gt;$B$10,0,IF(Q275&lt;=$B$9,V274*$J$7/Q275,V274*$I$7/($B$9*$B$15+(Q275-$B$9)*$B$16)))</f>
        <v/>
      </c>
      <c r="W275" s="21">
        <f>IF(Q275&gt;$B$10,0,IF(Q275&lt;=$B$9,W274*$J$8/Q275,W274*$I$8/($B$9*$B$15+(Q275-$B$9)*$B$16)))</f>
        <v/>
      </c>
      <c r="X275" s="21">
        <f>IF(Q275&gt;$B$10,0,IF(Q275&lt;=$B$9,X274*$J$9/Q275,X274*$I$9/($B$9*$B$15+(Q275-$B$9)*$B$16)))</f>
        <v/>
      </c>
      <c r="Y275" s="21">
        <f>IF(Q275&gt;$B$10,0,IF(Q275&lt;=$B$9,Y274*$J$10/Q275,Y274*$I$10/($B$9*$B$15+(Q275-$B$9)*$B$16)))</f>
        <v/>
      </c>
      <c r="Z275" s="21">
        <f>IF(Q275&gt;$B$10,0,IF(Q275&lt;=$B$9,Z274*$J$11/Q275,Z274*$I$11/($B$9*$B$15+(Q275-$B$9)*$B$16)))</f>
        <v/>
      </c>
      <c r="AA275" s="21">
        <f>IF(Q275&gt;$B$10,0,IF(Q275&lt;=$B$9,AA274*$J$12/Q275,AA274*$I$12/($B$9*$B$15+(Q275-$B$9)*$B$16)))</f>
        <v/>
      </c>
      <c r="AB275" s="21">
        <f>IF(Q275&gt;$B$10,0,IF(Q275&lt;=$B$9,AB274*$J$13/Q275,AB274*$I$13/($B$9*$B$15+(Q275-$B$9)*$B$16)))</f>
        <v/>
      </c>
      <c r="AC275" s="21">
        <f>IF(Q275&gt;$B$10,0,IF(Q275&lt;=$B$9,AC274*$J$14/Q275,AC274*$I$14/($B$9*$B$15+(Q275-$B$9)*$B$16)))</f>
        <v/>
      </c>
      <c r="AD275" s="21">
        <f>IF(Q275&gt;$B$10,0,IF(Q275&lt;=$B$9,AD274*$J$15/Q275,AD274*$I$15/($B$9*$B$15+(Q275-$B$9)*$B$16)))</f>
        <v/>
      </c>
      <c r="AE275" s="21">
        <f>IF(Q275&gt;$B$10,0,IF(Q275&lt;=$B$9,AE274*$J$16/Q275,AE274*$I$16/($B$9*$B$15+(Q275-$B$9)*$B$16)))</f>
        <v/>
      </c>
    </row>
    <row r="276" ht="15" customHeight="1" s="22">
      <c r="D276" s="33" t="n"/>
      <c r="E276" s="40" t="n"/>
      <c r="F276" s="35" t="n"/>
      <c r="G276" s="35" t="n"/>
      <c r="H276" s="35" t="n"/>
      <c r="Q276" s="21">
        <f>Q275+1</f>
        <v/>
      </c>
      <c r="R276" s="21">
        <f>MAX(Q276-$B$9,0)</f>
        <v/>
      </c>
      <c r="S276" s="21">
        <f>MIN(Q276,$B$9)</f>
        <v/>
      </c>
      <c r="T276" s="21">
        <f>IF(Q276&gt;$B$10,0,IF(Q276&lt;=$B$9,T275*$J$5/Q276,T275*$I$5/($B$9*$B$15+(Q276-$B$9)*$B$16)))</f>
        <v/>
      </c>
      <c r="U276" s="21">
        <f>IF(Q276&gt;$B$10,0,IF(Q276&lt;=$B$9,U275*$J$6/Q276,U275*$I$6/($B$9*$B$15+(Q276-$B$9)*$B$16)))</f>
        <v/>
      </c>
      <c r="V276" s="21">
        <f>IF(Q276&gt;$B$10,0,IF(Q276&lt;=$B$9,V275*$J$7/Q276,V275*$I$7/($B$9*$B$15+(Q276-$B$9)*$B$16)))</f>
        <v/>
      </c>
      <c r="W276" s="21">
        <f>IF(Q276&gt;$B$10,0,IF(Q276&lt;=$B$9,W275*$J$8/Q276,W275*$I$8/($B$9*$B$15+(Q276-$B$9)*$B$16)))</f>
        <v/>
      </c>
      <c r="X276" s="21">
        <f>IF(Q276&gt;$B$10,0,IF(Q276&lt;=$B$9,X275*$J$9/Q276,X275*$I$9/($B$9*$B$15+(Q276-$B$9)*$B$16)))</f>
        <v/>
      </c>
      <c r="Y276" s="21">
        <f>IF(Q276&gt;$B$10,0,IF(Q276&lt;=$B$9,Y275*$J$10/Q276,Y275*$I$10/($B$9*$B$15+(Q276-$B$9)*$B$16)))</f>
        <v/>
      </c>
      <c r="Z276" s="21">
        <f>IF(Q276&gt;$B$10,0,IF(Q276&lt;=$B$9,Z275*$J$11/Q276,Z275*$I$11/($B$9*$B$15+(Q276-$B$9)*$B$16)))</f>
        <v/>
      </c>
      <c r="AA276" s="21">
        <f>IF(Q276&gt;$B$10,0,IF(Q276&lt;=$B$9,AA275*$J$12/Q276,AA275*$I$12/($B$9*$B$15+(Q276-$B$9)*$B$16)))</f>
        <v/>
      </c>
      <c r="AB276" s="21">
        <f>IF(Q276&gt;$B$10,0,IF(Q276&lt;=$B$9,AB275*$J$13/Q276,AB275*$I$13/($B$9*$B$15+(Q276-$B$9)*$B$16)))</f>
        <v/>
      </c>
      <c r="AC276" s="21">
        <f>IF(Q276&gt;$B$10,0,IF(Q276&lt;=$B$9,AC275*$J$14/Q276,AC275*$I$14/($B$9*$B$15+(Q276-$B$9)*$B$16)))</f>
        <v/>
      </c>
      <c r="AD276" s="21">
        <f>IF(Q276&gt;$B$10,0,IF(Q276&lt;=$B$9,AD275*$J$15/Q276,AD275*$I$15/($B$9*$B$15+(Q276-$B$9)*$B$16)))</f>
        <v/>
      </c>
      <c r="AE276" s="21">
        <f>IF(Q276&gt;$B$10,0,IF(Q276&lt;=$B$9,AE275*$J$16/Q276,AE275*$I$16/($B$9*$B$15+(Q276-$B$9)*$B$16)))</f>
        <v/>
      </c>
    </row>
    <row r="277" ht="15" customHeight="1" s="22">
      <c r="D277" s="33" t="n"/>
      <c r="E277" s="40" t="n"/>
      <c r="F277" s="35" t="n"/>
      <c r="G277" s="35" t="n"/>
      <c r="H277" s="35" t="n"/>
      <c r="Q277" s="21">
        <f>Q276+1</f>
        <v/>
      </c>
      <c r="R277" s="21">
        <f>MAX(Q277-$B$9,0)</f>
        <v/>
      </c>
      <c r="S277" s="21">
        <f>MIN(Q277,$B$9)</f>
        <v/>
      </c>
      <c r="T277" s="21">
        <f>IF(Q277&gt;$B$10,0,IF(Q277&lt;=$B$9,T276*$J$5/Q277,T276*$I$5/($B$9*$B$15+(Q277-$B$9)*$B$16)))</f>
        <v/>
      </c>
      <c r="U277" s="21">
        <f>IF(Q277&gt;$B$10,0,IF(Q277&lt;=$B$9,U276*$J$6/Q277,U276*$I$6/($B$9*$B$15+(Q277-$B$9)*$B$16)))</f>
        <v/>
      </c>
      <c r="V277" s="21">
        <f>IF(Q277&gt;$B$10,0,IF(Q277&lt;=$B$9,V276*$J$7/Q277,V276*$I$7/($B$9*$B$15+(Q277-$B$9)*$B$16)))</f>
        <v/>
      </c>
      <c r="W277" s="21">
        <f>IF(Q277&gt;$B$10,0,IF(Q277&lt;=$B$9,W276*$J$8/Q277,W276*$I$8/($B$9*$B$15+(Q277-$B$9)*$B$16)))</f>
        <v/>
      </c>
      <c r="X277" s="21">
        <f>IF(Q277&gt;$B$10,0,IF(Q277&lt;=$B$9,X276*$J$9/Q277,X276*$I$9/($B$9*$B$15+(Q277-$B$9)*$B$16)))</f>
        <v/>
      </c>
      <c r="Y277" s="21">
        <f>IF(Q277&gt;$B$10,0,IF(Q277&lt;=$B$9,Y276*$J$10/Q277,Y276*$I$10/($B$9*$B$15+(Q277-$B$9)*$B$16)))</f>
        <v/>
      </c>
      <c r="Z277" s="21">
        <f>IF(Q277&gt;$B$10,0,IF(Q277&lt;=$B$9,Z276*$J$11/Q277,Z276*$I$11/($B$9*$B$15+(Q277-$B$9)*$B$16)))</f>
        <v/>
      </c>
      <c r="AA277" s="21">
        <f>IF(Q277&gt;$B$10,0,IF(Q277&lt;=$B$9,AA276*$J$12/Q277,AA276*$I$12/($B$9*$B$15+(Q277-$B$9)*$B$16)))</f>
        <v/>
      </c>
      <c r="AB277" s="21">
        <f>IF(Q277&gt;$B$10,0,IF(Q277&lt;=$B$9,AB276*$J$13/Q277,AB276*$I$13/($B$9*$B$15+(Q277-$B$9)*$B$16)))</f>
        <v/>
      </c>
      <c r="AC277" s="21">
        <f>IF(Q277&gt;$B$10,0,IF(Q277&lt;=$B$9,AC276*$J$14/Q277,AC276*$I$14/($B$9*$B$15+(Q277-$B$9)*$B$16)))</f>
        <v/>
      </c>
      <c r="AD277" s="21">
        <f>IF(Q277&gt;$B$10,0,IF(Q277&lt;=$B$9,AD276*$J$15/Q277,AD276*$I$15/($B$9*$B$15+(Q277-$B$9)*$B$16)))</f>
        <v/>
      </c>
      <c r="AE277" s="21">
        <f>IF(Q277&gt;$B$10,0,IF(Q277&lt;=$B$9,AE276*$J$16/Q277,AE276*$I$16/($B$9*$B$15+(Q277-$B$9)*$B$16)))</f>
        <v/>
      </c>
    </row>
    <row r="278" ht="15" customHeight="1" s="22">
      <c r="D278" s="33" t="n"/>
      <c r="E278" s="40" t="n"/>
      <c r="F278" s="35" t="n"/>
      <c r="G278" s="35" t="n"/>
      <c r="H278" s="35" t="n"/>
      <c r="Q278" s="21">
        <f>Q277+1</f>
        <v/>
      </c>
      <c r="R278" s="21">
        <f>MAX(Q278-$B$9,0)</f>
        <v/>
      </c>
      <c r="S278" s="21">
        <f>MIN(Q278,$B$9)</f>
        <v/>
      </c>
      <c r="T278" s="21">
        <f>IF(Q278&gt;$B$10,0,IF(Q278&lt;=$B$9,T277*$J$5/Q278,T277*$I$5/($B$9*$B$15+(Q278-$B$9)*$B$16)))</f>
        <v/>
      </c>
      <c r="U278" s="21">
        <f>IF(Q278&gt;$B$10,0,IF(Q278&lt;=$B$9,U277*$J$6/Q278,U277*$I$6/($B$9*$B$15+(Q278-$B$9)*$B$16)))</f>
        <v/>
      </c>
      <c r="V278" s="21">
        <f>IF(Q278&gt;$B$10,0,IF(Q278&lt;=$B$9,V277*$J$7/Q278,V277*$I$7/($B$9*$B$15+(Q278-$B$9)*$B$16)))</f>
        <v/>
      </c>
      <c r="W278" s="21">
        <f>IF(Q278&gt;$B$10,0,IF(Q278&lt;=$B$9,W277*$J$8/Q278,W277*$I$8/($B$9*$B$15+(Q278-$B$9)*$B$16)))</f>
        <v/>
      </c>
      <c r="X278" s="21">
        <f>IF(Q278&gt;$B$10,0,IF(Q278&lt;=$B$9,X277*$J$9/Q278,X277*$I$9/($B$9*$B$15+(Q278-$B$9)*$B$16)))</f>
        <v/>
      </c>
      <c r="Y278" s="21">
        <f>IF(Q278&gt;$B$10,0,IF(Q278&lt;=$B$9,Y277*$J$10/Q278,Y277*$I$10/($B$9*$B$15+(Q278-$B$9)*$B$16)))</f>
        <v/>
      </c>
      <c r="Z278" s="21">
        <f>IF(Q278&gt;$B$10,0,IF(Q278&lt;=$B$9,Z277*$J$11/Q278,Z277*$I$11/($B$9*$B$15+(Q278-$B$9)*$B$16)))</f>
        <v/>
      </c>
      <c r="AA278" s="21">
        <f>IF(Q278&gt;$B$10,0,IF(Q278&lt;=$B$9,AA277*$J$12/Q278,AA277*$I$12/($B$9*$B$15+(Q278-$B$9)*$B$16)))</f>
        <v/>
      </c>
      <c r="AB278" s="21">
        <f>IF(Q278&gt;$B$10,0,IF(Q278&lt;=$B$9,AB277*$J$13/Q278,AB277*$I$13/($B$9*$B$15+(Q278-$B$9)*$B$16)))</f>
        <v/>
      </c>
      <c r="AC278" s="21">
        <f>IF(Q278&gt;$B$10,0,IF(Q278&lt;=$B$9,AC277*$J$14/Q278,AC277*$I$14/($B$9*$B$15+(Q278-$B$9)*$B$16)))</f>
        <v/>
      </c>
      <c r="AD278" s="21">
        <f>IF(Q278&gt;$B$10,0,IF(Q278&lt;=$B$9,AD277*$J$15/Q278,AD277*$I$15/($B$9*$B$15+(Q278-$B$9)*$B$16)))</f>
        <v/>
      </c>
      <c r="AE278" s="21">
        <f>IF(Q278&gt;$B$10,0,IF(Q278&lt;=$B$9,AE277*$J$16/Q278,AE277*$I$16/($B$9*$B$15+(Q278-$B$9)*$B$16)))</f>
        <v/>
      </c>
    </row>
    <row r="279" ht="15" customHeight="1" s="22">
      <c r="D279" s="33" t="n"/>
      <c r="E279" s="40" t="n"/>
      <c r="F279" s="35" t="n"/>
      <c r="G279" s="35" t="n"/>
      <c r="H279" s="35" t="n"/>
      <c r="Q279" s="21">
        <f>Q278+1</f>
        <v/>
      </c>
      <c r="R279" s="21">
        <f>MAX(Q279-$B$9,0)</f>
        <v/>
      </c>
      <c r="S279" s="21">
        <f>MIN(Q279,$B$9)</f>
        <v/>
      </c>
      <c r="T279" s="21">
        <f>IF(Q279&gt;$B$10,0,IF(Q279&lt;=$B$9,T278*$J$5/Q279,T278*$I$5/($B$9*$B$15+(Q279-$B$9)*$B$16)))</f>
        <v/>
      </c>
      <c r="U279" s="21">
        <f>IF(Q279&gt;$B$10,0,IF(Q279&lt;=$B$9,U278*$J$6/Q279,U278*$I$6/($B$9*$B$15+(Q279-$B$9)*$B$16)))</f>
        <v/>
      </c>
      <c r="V279" s="21">
        <f>IF(Q279&gt;$B$10,0,IF(Q279&lt;=$B$9,V278*$J$7/Q279,V278*$I$7/($B$9*$B$15+(Q279-$B$9)*$B$16)))</f>
        <v/>
      </c>
      <c r="W279" s="21">
        <f>IF(Q279&gt;$B$10,0,IF(Q279&lt;=$B$9,W278*$J$8/Q279,W278*$I$8/($B$9*$B$15+(Q279-$B$9)*$B$16)))</f>
        <v/>
      </c>
      <c r="X279" s="21">
        <f>IF(Q279&gt;$B$10,0,IF(Q279&lt;=$B$9,X278*$J$9/Q279,X278*$I$9/($B$9*$B$15+(Q279-$B$9)*$B$16)))</f>
        <v/>
      </c>
      <c r="Y279" s="21">
        <f>IF(Q279&gt;$B$10,0,IF(Q279&lt;=$B$9,Y278*$J$10/Q279,Y278*$I$10/($B$9*$B$15+(Q279-$B$9)*$B$16)))</f>
        <v/>
      </c>
      <c r="Z279" s="21">
        <f>IF(Q279&gt;$B$10,0,IF(Q279&lt;=$B$9,Z278*$J$11/Q279,Z278*$I$11/($B$9*$B$15+(Q279-$B$9)*$B$16)))</f>
        <v/>
      </c>
      <c r="AA279" s="21">
        <f>IF(Q279&gt;$B$10,0,IF(Q279&lt;=$B$9,AA278*$J$12/Q279,AA278*$I$12/($B$9*$B$15+(Q279-$B$9)*$B$16)))</f>
        <v/>
      </c>
      <c r="AB279" s="21">
        <f>IF(Q279&gt;$B$10,0,IF(Q279&lt;=$B$9,AB278*$J$13/Q279,AB278*$I$13/($B$9*$B$15+(Q279-$B$9)*$B$16)))</f>
        <v/>
      </c>
      <c r="AC279" s="21">
        <f>IF(Q279&gt;$B$10,0,IF(Q279&lt;=$B$9,AC278*$J$14/Q279,AC278*$I$14/($B$9*$B$15+(Q279-$B$9)*$B$16)))</f>
        <v/>
      </c>
      <c r="AD279" s="21">
        <f>IF(Q279&gt;$B$10,0,IF(Q279&lt;=$B$9,AD278*$J$15/Q279,AD278*$I$15/($B$9*$B$15+(Q279-$B$9)*$B$16)))</f>
        <v/>
      </c>
      <c r="AE279" s="21">
        <f>IF(Q279&gt;$B$10,0,IF(Q279&lt;=$B$9,AE278*$J$16/Q279,AE278*$I$16/($B$9*$B$15+(Q279-$B$9)*$B$16)))</f>
        <v/>
      </c>
    </row>
    <row r="280" ht="15" customHeight="1" s="22">
      <c r="D280" s="33" t="n"/>
      <c r="E280" s="40" t="n"/>
      <c r="F280" s="35" t="n"/>
      <c r="G280" s="35" t="n"/>
      <c r="H280" s="35" t="n"/>
      <c r="Q280" s="21">
        <f>Q279+1</f>
        <v/>
      </c>
      <c r="R280" s="21">
        <f>MAX(Q280-$B$9,0)</f>
        <v/>
      </c>
      <c r="S280" s="21">
        <f>MIN(Q280,$B$9)</f>
        <v/>
      </c>
      <c r="T280" s="21">
        <f>IF(Q280&gt;$B$10,0,IF(Q280&lt;=$B$9,T279*$J$5/Q280,T279*$I$5/($B$9*$B$15+(Q280-$B$9)*$B$16)))</f>
        <v/>
      </c>
      <c r="U280" s="21">
        <f>IF(Q280&gt;$B$10,0,IF(Q280&lt;=$B$9,U279*$J$6/Q280,U279*$I$6/($B$9*$B$15+(Q280-$B$9)*$B$16)))</f>
        <v/>
      </c>
      <c r="V280" s="21">
        <f>IF(Q280&gt;$B$10,0,IF(Q280&lt;=$B$9,V279*$J$7/Q280,V279*$I$7/($B$9*$B$15+(Q280-$B$9)*$B$16)))</f>
        <v/>
      </c>
      <c r="W280" s="21">
        <f>IF(Q280&gt;$B$10,0,IF(Q280&lt;=$B$9,W279*$J$8/Q280,W279*$I$8/($B$9*$B$15+(Q280-$B$9)*$B$16)))</f>
        <v/>
      </c>
      <c r="X280" s="21">
        <f>IF(Q280&gt;$B$10,0,IF(Q280&lt;=$B$9,X279*$J$9/Q280,X279*$I$9/($B$9*$B$15+(Q280-$B$9)*$B$16)))</f>
        <v/>
      </c>
      <c r="Y280" s="21">
        <f>IF(Q280&gt;$B$10,0,IF(Q280&lt;=$B$9,Y279*$J$10/Q280,Y279*$I$10/($B$9*$B$15+(Q280-$B$9)*$B$16)))</f>
        <v/>
      </c>
      <c r="Z280" s="21">
        <f>IF(Q280&gt;$B$10,0,IF(Q280&lt;=$B$9,Z279*$J$11/Q280,Z279*$I$11/($B$9*$B$15+(Q280-$B$9)*$B$16)))</f>
        <v/>
      </c>
      <c r="AA280" s="21">
        <f>IF(Q280&gt;$B$10,0,IF(Q280&lt;=$B$9,AA279*$J$12/Q280,AA279*$I$12/($B$9*$B$15+(Q280-$B$9)*$B$16)))</f>
        <v/>
      </c>
      <c r="AB280" s="21">
        <f>IF(Q280&gt;$B$10,0,IF(Q280&lt;=$B$9,AB279*$J$13/Q280,AB279*$I$13/($B$9*$B$15+(Q280-$B$9)*$B$16)))</f>
        <v/>
      </c>
      <c r="AC280" s="21">
        <f>IF(Q280&gt;$B$10,0,IF(Q280&lt;=$B$9,AC279*$J$14/Q280,AC279*$I$14/($B$9*$B$15+(Q280-$B$9)*$B$16)))</f>
        <v/>
      </c>
      <c r="AD280" s="21">
        <f>IF(Q280&gt;$B$10,0,IF(Q280&lt;=$B$9,AD279*$J$15/Q280,AD279*$I$15/($B$9*$B$15+(Q280-$B$9)*$B$16)))</f>
        <v/>
      </c>
      <c r="AE280" s="21">
        <f>IF(Q280&gt;$B$10,0,IF(Q280&lt;=$B$9,AE279*$J$16/Q280,AE279*$I$16/($B$9*$B$15+(Q280-$B$9)*$B$16)))</f>
        <v/>
      </c>
    </row>
    <row r="281" ht="15" customHeight="1" s="22">
      <c r="D281" s="33" t="n"/>
      <c r="E281" s="40" t="n"/>
      <c r="F281" s="35" t="n"/>
      <c r="G281" s="35" t="n"/>
      <c r="H281" s="35" t="n"/>
      <c r="Q281" s="21">
        <f>Q280+1</f>
        <v/>
      </c>
      <c r="R281" s="21">
        <f>MAX(Q281-$B$9,0)</f>
        <v/>
      </c>
      <c r="S281" s="21">
        <f>MIN(Q281,$B$9)</f>
        <v/>
      </c>
      <c r="T281" s="21">
        <f>IF(Q281&gt;$B$10,0,IF(Q281&lt;=$B$9,T280*$J$5/Q281,T280*$I$5/($B$9*$B$15+(Q281-$B$9)*$B$16)))</f>
        <v/>
      </c>
      <c r="U281" s="21">
        <f>IF(Q281&gt;$B$10,0,IF(Q281&lt;=$B$9,U280*$J$6/Q281,U280*$I$6/($B$9*$B$15+(Q281-$B$9)*$B$16)))</f>
        <v/>
      </c>
      <c r="V281" s="21">
        <f>IF(Q281&gt;$B$10,0,IF(Q281&lt;=$B$9,V280*$J$7/Q281,V280*$I$7/($B$9*$B$15+(Q281-$B$9)*$B$16)))</f>
        <v/>
      </c>
      <c r="W281" s="21">
        <f>IF(Q281&gt;$B$10,0,IF(Q281&lt;=$B$9,W280*$J$8/Q281,W280*$I$8/($B$9*$B$15+(Q281-$B$9)*$B$16)))</f>
        <v/>
      </c>
      <c r="X281" s="21">
        <f>IF(Q281&gt;$B$10,0,IF(Q281&lt;=$B$9,X280*$J$9/Q281,X280*$I$9/($B$9*$B$15+(Q281-$B$9)*$B$16)))</f>
        <v/>
      </c>
      <c r="Y281" s="21">
        <f>IF(Q281&gt;$B$10,0,IF(Q281&lt;=$B$9,Y280*$J$10/Q281,Y280*$I$10/($B$9*$B$15+(Q281-$B$9)*$B$16)))</f>
        <v/>
      </c>
      <c r="Z281" s="21">
        <f>IF(Q281&gt;$B$10,0,IF(Q281&lt;=$B$9,Z280*$J$11/Q281,Z280*$I$11/($B$9*$B$15+(Q281-$B$9)*$B$16)))</f>
        <v/>
      </c>
      <c r="AA281" s="21">
        <f>IF(Q281&gt;$B$10,0,IF(Q281&lt;=$B$9,AA280*$J$12/Q281,AA280*$I$12/($B$9*$B$15+(Q281-$B$9)*$B$16)))</f>
        <v/>
      </c>
      <c r="AB281" s="21">
        <f>IF(Q281&gt;$B$10,0,IF(Q281&lt;=$B$9,AB280*$J$13/Q281,AB280*$I$13/($B$9*$B$15+(Q281-$B$9)*$B$16)))</f>
        <v/>
      </c>
      <c r="AC281" s="21">
        <f>IF(Q281&gt;$B$10,0,IF(Q281&lt;=$B$9,AC280*$J$14/Q281,AC280*$I$14/($B$9*$B$15+(Q281-$B$9)*$B$16)))</f>
        <v/>
      </c>
      <c r="AD281" s="21">
        <f>IF(Q281&gt;$B$10,0,IF(Q281&lt;=$B$9,AD280*$J$15/Q281,AD280*$I$15/($B$9*$B$15+(Q281-$B$9)*$B$16)))</f>
        <v/>
      </c>
      <c r="AE281" s="21">
        <f>IF(Q281&gt;$B$10,0,IF(Q281&lt;=$B$9,AE280*$J$16/Q281,AE280*$I$16/($B$9*$B$15+(Q281-$B$9)*$B$16)))</f>
        <v/>
      </c>
    </row>
    <row r="282" ht="15" customHeight="1" s="22">
      <c r="D282" s="33" t="n"/>
      <c r="E282" s="40" t="n"/>
      <c r="F282" s="35" t="n"/>
      <c r="G282" s="35" t="n"/>
      <c r="H282" s="35" t="n"/>
      <c r="Q282" s="21">
        <f>Q281+1</f>
        <v/>
      </c>
      <c r="R282" s="21">
        <f>MAX(Q282-$B$9,0)</f>
        <v/>
      </c>
      <c r="S282" s="21">
        <f>MIN(Q282,$B$9)</f>
        <v/>
      </c>
      <c r="T282" s="21">
        <f>IF(Q282&gt;$B$10,0,IF(Q282&lt;=$B$9,T281*$J$5/Q282,T281*$I$5/($B$9*$B$15+(Q282-$B$9)*$B$16)))</f>
        <v/>
      </c>
      <c r="U282" s="21">
        <f>IF(Q282&gt;$B$10,0,IF(Q282&lt;=$B$9,U281*$J$6/Q282,U281*$I$6/($B$9*$B$15+(Q282-$B$9)*$B$16)))</f>
        <v/>
      </c>
      <c r="V282" s="21">
        <f>IF(Q282&gt;$B$10,0,IF(Q282&lt;=$B$9,V281*$J$7/Q282,V281*$I$7/($B$9*$B$15+(Q282-$B$9)*$B$16)))</f>
        <v/>
      </c>
      <c r="W282" s="21">
        <f>IF(Q282&gt;$B$10,0,IF(Q282&lt;=$B$9,W281*$J$8/Q282,W281*$I$8/($B$9*$B$15+(Q282-$B$9)*$B$16)))</f>
        <v/>
      </c>
      <c r="X282" s="21">
        <f>IF(Q282&gt;$B$10,0,IF(Q282&lt;=$B$9,X281*$J$9/Q282,X281*$I$9/($B$9*$B$15+(Q282-$B$9)*$B$16)))</f>
        <v/>
      </c>
      <c r="Y282" s="21">
        <f>IF(Q282&gt;$B$10,0,IF(Q282&lt;=$B$9,Y281*$J$10/Q282,Y281*$I$10/($B$9*$B$15+(Q282-$B$9)*$B$16)))</f>
        <v/>
      </c>
      <c r="Z282" s="21">
        <f>IF(Q282&gt;$B$10,0,IF(Q282&lt;=$B$9,Z281*$J$11/Q282,Z281*$I$11/($B$9*$B$15+(Q282-$B$9)*$B$16)))</f>
        <v/>
      </c>
      <c r="AA282" s="21">
        <f>IF(Q282&gt;$B$10,0,IF(Q282&lt;=$B$9,AA281*$J$12/Q282,AA281*$I$12/($B$9*$B$15+(Q282-$B$9)*$B$16)))</f>
        <v/>
      </c>
      <c r="AB282" s="21">
        <f>IF(Q282&gt;$B$10,0,IF(Q282&lt;=$B$9,AB281*$J$13/Q282,AB281*$I$13/($B$9*$B$15+(Q282-$B$9)*$B$16)))</f>
        <v/>
      </c>
      <c r="AC282" s="21">
        <f>IF(Q282&gt;$B$10,0,IF(Q282&lt;=$B$9,AC281*$J$14/Q282,AC281*$I$14/($B$9*$B$15+(Q282-$B$9)*$B$16)))</f>
        <v/>
      </c>
      <c r="AD282" s="21">
        <f>IF(Q282&gt;$B$10,0,IF(Q282&lt;=$B$9,AD281*$J$15/Q282,AD281*$I$15/($B$9*$B$15+(Q282-$B$9)*$B$16)))</f>
        <v/>
      </c>
      <c r="AE282" s="21">
        <f>IF(Q282&gt;$B$10,0,IF(Q282&lt;=$B$9,AE281*$J$16/Q282,AE281*$I$16/($B$9*$B$15+(Q282-$B$9)*$B$16)))</f>
        <v/>
      </c>
    </row>
    <row r="283" ht="15" customHeight="1" s="22">
      <c r="D283" s="33" t="n"/>
      <c r="E283" s="40" t="n"/>
      <c r="F283" s="35" t="n"/>
      <c r="G283" s="35" t="n"/>
      <c r="H283" s="35" t="n"/>
      <c r="Q283" s="21">
        <f>Q282+1</f>
        <v/>
      </c>
      <c r="R283" s="21">
        <f>MAX(Q283-$B$9,0)</f>
        <v/>
      </c>
      <c r="S283" s="21">
        <f>MIN(Q283,$B$9)</f>
        <v/>
      </c>
      <c r="T283" s="21">
        <f>IF(Q283&gt;$B$10,0,IF(Q283&lt;=$B$9,T282*$J$5/Q283,T282*$I$5/($B$9*$B$15+(Q283-$B$9)*$B$16)))</f>
        <v/>
      </c>
      <c r="U283" s="21">
        <f>IF(Q283&gt;$B$10,0,IF(Q283&lt;=$B$9,U282*$J$6/Q283,U282*$I$6/($B$9*$B$15+(Q283-$B$9)*$B$16)))</f>
        <v/>
      </c>
      <c r="V283" s="21">
        <f>IF(Q283&gt;$B$10,0,IF(Q283&lt;=$B$9,V282*$J$7/Q283,V282*$I$7/($B$9*$B$15+(Q283-$B$9)*$B$16)))</f>
        <v/>
      </c>
      <c r="W283" s="21">
        <f>IF(Q283&gt;$B$10,0,IF(Q283&lt;=$B$9,W282*$J$8/Q283,W282*$I$8/($B$9*$B$15+(Q283-$B$9)*$B$16)))</f>
        <v/>
      </c>
      <c r="X283" s="21">
        <f>IF(Q283&gt;$B$10,0,IF(Q283&lt;=$B$9,X282*$J$9/Q283,X282*$I$9/($B$9*$B$15+(Q283-$B$9)*$B$16)))</f>
        <v/>
      </c>
      <c r="Y283" s="21">
        <f>IF(Q283&gt;$B$10,0,IF(Q283&lt;=$B$9,Y282*$J$10/Q283,Y282*$I$10/($B$9*$B$15+(Q283-$B$9)*$B$16)))</f>
        <v/>
      </c>
      <c r="Z283" s="21">
        <f>IF(Q283&gt;$B$10,0,IF(Q283&lt;=$B$9,Z282*$J$11/Q283,Z282*$I$11/($B$9*$B$15+(Q283-$B$9)*$B$16)))</f>
        <v/>
      </c>
      <c r="AA283" s="21">
        <f>IF(Q283&gt;$B$10,0,IF(Q283&lt;=$B$9,AA282*$J$12/Q283,AA282*$I$12/($B$9*$B$15+(Q283-$B$9)*$B$16)))</f>
        <v/>
      </c>
      <c r="AB283" s="21">
        <f>IF(Q283&gt;$B$10,0,IF(Q283&lt;=$B$9,AB282*$J$13/Q283,AB282*$I$13/($B$9*$B$15+(Q283-$B$9)*$B$16)))</f>
        <v/>
      </c>
      <c r="AC283" s="21">
        <f>IF(Q283&gt;$B$10,0,IF(Q283&lt;=$B$9,AC282*$J$14/Q283,AC282*$I$14/($B$9*$B$15+(Q283-$B$9)*$B$16)))</f>
        <v/>
      </c>
      <c r="AD283" s="21">
        <f>IF(Q283&gt;$B$10,0,IF(Q283&lt;=$B$9,AD282*$J$15/Q283,AD282*$I$15/($B$9*$B$15+(Q283-$B$9)*$B$16)))</f>
        <v/>
      </c>
      <c r="AE283" s="21">
        <f>IF(Q283&gt;$B$10,0,IF(Q283&lt;=$B$9,AE282*$J$16/Q283,AE282*$I$16/($B$9*$B$15+(Q283-$B$9)*$B$16)))</f>
        <v/>
      </c>
    </row>
    <row r="284" ht="15" customHeight="1" s="22">
      <c r="D284" s="33" t="n"/>
      <c r="E284" s="40" t="n"/>
      <c r="F284" s="35" t="n"/>
      <c r="G284" s="35" t="n"/>
      <c r="H284" s="35" t="n"/>
      <c r="Q284" s="21">
        <f>Q283+1</f>
        <v/>
      </c>
      <c r="R284" s="21">
        <f>MAX(Q284-$B$9,0)</f>
        <v/>
      </c>
      <c r="S284" s="21">
        <f>MIN(Q284,$B$9)</f>
        <v/>
      </c>
      <c r="T284" s="21">
        <f>IF(Q284&gt;$B$10,0,IF(Q284&lt;=$B$9,T283*$J$5/Q284,T283*$I$5/($B$9*$B$15+(Q284-$B$9)*$B$16)))</f>
        <v/>
      </c>
      <c r="U284" s="21">
        <f>IF(Q284&gt;$B$10,0,IF(Q284&lt;=$B$9,U283*$J$6/Q284,U283*$I$6/($B$9*$B$15+(Q284-$B$9)*$B$16)))</f>
        <v/>
      </c>
      <c r="V284" s="21">
        <f>IF(Q284&gt;$B$10,0,IF(Q284&lt;=$B$9,V283*$J$7/Q284,V283*$I$7/($B$9*$B$15+(Q284-$B$9)*$B$16)))</f>
        <v/>
      </c>
      <c r="W284" s="21">
        <f>IF(Q284&gt;$B$10,0,IF(Q284&lt;=$B$9,W283*$J$8/Q284,W283*$I$8/($B$9*$B$15+(Q284-$B$9)*$B$16)))</f>
        <v/>
      </c>
      <c r="X284" s="21">
        <f>IF(Q284&gt;$B$10,0,IF(Q284&lt;=$B$9,X283*$J$9/Q284,X283*$I$9/($B$9*$B$15+(Q284-$B$9)*$B$16)))</f>
        <v/>
      </c>
      <c r="Y284" s="21">
        <f>IF(Q284&gt;$B$10,0,IF(Q284&lt;=$B$9,Y283*$J$10/Q284,Y283*$I$10/($B$9*$B$15+(Q284-$B$9)*$B$16)))</f>
        <v/>
      </c>
      <c r="Z284" s="21">
        <f>IF(Q284&gt;$B$10,0,IF(Q284&lt;=$B$9,Z283*$J$11/Q284,Z283*$I$11/($B$9*$B$15+(Q284-$B$9)*$B$16)))</f>
        <v/>
      </c>
      <c r="AA284" s="21">
        <f>IF(Q284&gt;$B$10,0,IF(Q284&lt;=$B$9,AA283*$J$12/Q284,AA283*$I$12/($B$9*$B$15+(Q284-$B$9)*$B$16)))</f>
        <v/>
      </c>
      <c r="AB284" s="21">
        <f>IF(Q284&gt;$B$10,0,IF(Q284&lt;=$B$9,AB283*$J$13/Q284,AB283*$I$13/($B$9*$B$15+(Q284-$B$9)*$B$16)))</f>
        <v/>
      </c>
      <c r="AC284" s="21">
        <f>IF(Q284&gt;$B$10,0,IF(Q284&lt;=$B$9,AC283*$J$14/Q284,AC283*$I$14/($B$9*$B$15+(Q284-$B$9)*$B$16)))</f>
        <v/>
      </c>
      <c r="AD284" s="21">
        <f>IF(Q284&gt;$B$10,0,IF(Q284&lt;=$B$9,AD283*$J$15/Q284,AD283*$I$15/($B$9*$B$15+(Q284-$B$9)*$B$16)))</f>
        <v/>
      </c>
      <c r="AE284" s="21">
        <f>IF(Q284&gt;$B$10,0,IF(Q284&lt;=$B$9,AE283*$J$16/Q284,AE283*$I$16/($B$9*$B$15+(Q284-$B$9)*$B$16)))</f>
        <v/>
      </c>
    </row>
    <row r="285" ht="15" customHeight="1" s="22">
      <c r="D285" s="33" t="n"/>
      <c r="E285" s="40" t="n"/>
      <c r="F285" s="35" t="n"/>
      <c r="G285" s="35" t="n"/>
      <c r="H285" s="35" t="n"/>
      <c r="Q285" s="21">
        <f>Q284+1</f>
        <v/>
      </c>
      <c r="R285" s="21">
        <f>MAX(Q285-$B$9,0)</f>
        <v/>
      </c>
      <c r="S285" s="21">
        <f>MIN(Q285,$B$9)</f>
        <v/>
      </c>
      <c r="T285" s="21">
        <f>IF(Q285&gt;$B$10,0,IF(Q285&lt;=$B$9,T284*$J$5/Q285,T284*$I$5/($B$9*$B$15+(Q285-$B$9)*$B$16)))</f>
        <v/>
      </c>
      <c r="U285" s="21">
        <f>IF(Q285&gt;$B$10,0,IF(Q285&lt;=$B$9,U284*$J$6/Q285,U284*$I$6/($B$9*$B$15+(Q285-$B$9)*$B$16)))</f>
        <v/>
      </c>
      <c r="V285" s="21">
        <f>IF(Q285&gt;$B$10,0,IF(Q285&lt;=$B$9,V284*$J$7/Q285,V284*$I$7/($B$9*$B$15+(Q285-$B$9)*$B$16)))</f>
        <v/>
      </c>
      <c r="W285" s="21">
        <f>IF(Q285&gt;$B$10,0,IF(Q285&lt;=$B$9,W284*$J$8/Q285,W284*$I$8/($B$9*$B$15+(Q285-$B$9)*$B$16)))</f>
        <v/>
      </c>
      <c r="X285" s="21">
        <f>IF(Q285&gt;$B$10,0,IF(Q285&lt;=$B$9,X284*$J$9/Q285,X284*$I$9/($B$9*$B$15+(Q285-$B$9)*$B$16)))</f>
        <v/>
      </c>
      <c r="Y285" s="21">
        <f>IF(Q285&gt;$B$10,0,IF(Q285&lt;=$B$9,Y284*$J$10/Q285,Y284*$I$10/($B$9*$B$15+(Q285-$B$9)*$B$16)))</f>
        <v/>
      </c>
      <c r="Z285" s="21">
        <f>IF(Q285&gt;$B$10,0,IF(Q285&lt;=$B$9,Z284*$J$11/Q285,Z284*$I$11/($B$9*$B$15+(Q285-$B$9)*$B$16)))</f>
        <v/>
      </c>
      <c r="AA285" s="21">
        <f>IF(Q285&gt;$B$10,0,IF(Q285&lt;=$B$9,AA284*$J$12/Q285,AA284*$I$12/($B$9*$B$15+(Q285-$B$9)*$B$16)))</f>
        <v/>
      </c>
      <c r="AB285" s="21">
        <f>IF(Q285&gt;$B$10,0,IF(Q285&lt;=$B$9,AB284*$J$13/Q285,AB284*$I$13/($B$9*$B$15+(Q285-$B$9)*$B$16)))</f>
        <v/>
      </c>
      <c r="AC285" s="21">
        <f>IF(Q285&gt;$B$10,0,IF(Q285&lt;=$B$9,AC284*$J$14/Q285,AC284*$I$14/($B$9*$B$15+(Q285-$B$9)*$B$16)))</f>
        <v/>
      </c>
      <c r="AD285" s="21">
        <f>IF(Q285&gt;$B$10,0,IF(Q285&lt;=$B$9,AD284*$J$15/Q285,AD284*$I$15/($B$9*$B$15+(Q285-$B$9)*$B$16)))</f>
        <v/>
      </c>
      <c r="AE285" s="21">
        <f>IF(Q285&gt;$B$10,0,IF(Q285&lt;=$B$9,AE284*$J$16/Q285,AE284*$I$16/($B$9*$B$15+(Q285-$B$9)*$B$16)))</f>
        <v/>
      </c>
    </row>
    <row r="286" ht="15" customHeight="1" s="22">
      <c r="D286" s="33" t="n"/>
      <c r="E286" s="40" t="n"/>
      <c r="F286" s="35" t="n"/>
      <c r="G286" s="35" t="n"/>
      <c r="H286" s="35" t="n"/>
      <c r="Q286" s="21">
        <f>Q285+1</f>
        <v/>
      </c>
      <c r="R286" s="21">
        <f>MAX(Q286-$B$9,0)</f>
        <v/>
      </c>
      <c r="S286" s="21">
        <f>MIN(Q286,$B$9)</f>
        <v/>
      </c>
      <c r="T286" s="21">
        <f>IF(Q286&gt;$B$10,0,IF(Q286&lt;=$B$9,T285*$J$5/Q286,T285*$I$5/($B$9*$B$15+(Q286-$B$9)*$B$16)))</f>
        <v/>
      </c>
      <c r="U286" s="21">
        <f>IF(Q286&gt;$B$10,0,IF(Q286&lt;=$B$9,U285*$J$6/Q286,U285*$I$6/($B$9*$B$15+(Q286-$B$9)*$B$16)))</f>
        <v/>
      </c>
      <c r="V286" s="21">
        <f>IF(Q286&gt;$B$10,0,IF(Q286&lt;=$B$9,V285*$J$7/Q286,V285*$I$7/($B$9*$B$15+(Q286-$B$9)*$B$16)))</f>
        <v/>
      </c>
      <c r="W286" s="21">
        <f>IF(Q286&gt;$B$10,0,IF(Q286&lt;=$B$9,W285*$J$8/Q286,W285*$I$8/($B$9*$B$15+(Q286-$B$9)*$B$16)))</f>
        <v/>
      </c>
      <c r="X286" s="21">
        <f>IF(Q286&gt;$B$10,0,IF(Q286&lt;=$B$9,X285*$J$9/Q286,X285*$I$9/($B$9*$B$15+(Q286-$B$9)*$B$16)))</f>
        <v/>
      </c>
      <c r="Y286" s="21">
        <f>IF(Q286&gt;$B$10,0,IF(Q286&lt;=$B$9,Y285*$J$10/Q286,Y285*$I$10/($B$9*$B$15+(Q286-$B$9)*$B$16)))</f>
        <v/>
      </c>
      <c r="Z286" s="21">
        <f>IF(Q286&gt;$B$10,0,IF(Q286&lt;=$B$9,Z285*$J$11/Q286,Z285*$I$11/($B$9*$B$15+(Q286-$B$9)*$B$16)))</f>
        <v/>
      </c>
      <c r="AA286" s="21">
        <f>IF(Q286&gt;$B$10,0,IF(Q286&lt;=$B$9,AA285*$J$12/Q286,AA285*$I$12/($B$9*$B$15+(Q286-$B$9)*$B$16)))</f>
        <v/>
      </c>
      <c r="AB286" s="21">
        <f>IF(Q286&gt;$B$10,0,IF(Q286&lt;=$B$9,AB285*$J$13/Q286,AB285*$I$13/($B$9*$B$15+(Q286-$B$9)*$B$16)))</f>
        <v/>
      </c>
      <c r="AC286" s="21">
        <f>IF(Q286&gt;$B$10,0,IF(Q286&lt;=$B$9,AC285*$J$14/Q286,AC285*$I$14/($B$9*$B$15+(Q286-$B$9)*$B$16)))</f>
        <v/>
      </c>
      <c r="AD286" s="21">
        <f>IF(Q286&gt;$B$10,0,IF(Q286&lt;=$B$9,AD285*$J$15/Q286,AD285*$I$15/($B$9*$B$15+(Q286-$B$9)*$B$16)))</f>
        <v/>
      </c>
      <c r="AE286" s="21">
        <f>IF(Q286&gt;$B$10,0,IF(Q286&lt;=$B$9,AE285*$J$16/Q286,AE285*$I$16/($B$9*$B$15+(Q286-$B$9)*$B$16)))</f>
        <v/>
      </c>
    </row>
    <row r="287" ht="15" customHeight="1" s="22">
      <c r="D287" s="33" t="n"/>
      <c r="E287" s="40" t="n"/>
      <c r="F287" s="35" t="n"/>
      <c r="G287" s="35" t="n"/>
      <c r="H287" s="35" t="n"/>
      <c r="Q287" s="21">
        <f>Q286+1</f>
        <v/>
      </c>
      <c r="R287" s="21">
        <f>MAX(Q287-$B$9,0)</f>
        <v/>
      </c>
      <c r="S287" s="21">
        <f>MIN(Q287,$B$9)</f>
        <v/>
      </c>
      <c r="T287" s="21">
        <f>IF(Q287&gt;$B$10,0,IF(Q287&lt;=$B$9,T286*$J$5/Q287,T286*$I$5/($B$9*$B$15+(Q287-$B$9)*$B$16)))</f>
        <v/>
      </c>
      <c r="U287" s="21">
        <f>IF(Q287&gt;$B$10,0,IF(Q287&lt;=$B$9,U286*$J$6/Q287,U286*$I$6/($B$9*$B$15+(Q287-$B$9)*$B$16)))</f>
        <v/>
      </c>
      <c r="V287" s="21">
        <f>IF(Q287&gt;$B$10,0,IF(Q287&lt;=$B$9,V286*$J$7/Q287,V286*$I$7/($B$9*$B$15+(Q287-$B$9)*$B$16)))</f>
        <v/>
      </c>
      <c r="W287" s="21">
        <f>IF(Q287&gt;$B$10,0,IF(Q287&lt;=$B$9,W286*$J$8/Q287,W286*$I$8/($B$9*$B$15+(Q287-$B$9)*$B$16)))</f>
        <v/>
      </c>
      <c r="X287" s="21">
        <f>IF(Q287&gt;$B$10,0,IF(Q287&lt;=$B$9,X286*$J$9/Q287,X286*$I$9/($B$9*$B$15+(Q287-$B$9)*$B$16)))</f>
        <v/>
      </c>
      <c r="Y287" s="21">
        <f>IF(Q287&gt;$B$10,0,IF(Q287&lt;=$B$9,Y286*$J$10/Q287,Y286*$I$10/($B$9*$B$15+(Q287-$B$9)*$B$16)))</f>
        <v/>
      </c>
      <c r="Z287" s="21">
        <f>IF(Q287&gt;$B$10,0,IF(Q287&lt;=$B$9,Z286*$J$11/Q287,Z286*$I$11/($B$9*$B$15+(Q287-$B$9)*$B$16)))</f>
        <v/>
      </c>
      <c r="AA287" s="21">
        <f>IF(Q287&gt;$B$10,0,IF(Q287&lt;=$B$9,AA286*$J$12/Q287,AA286*$I$12/($B$9*$B$15+(Q287-$B$9)*$B$16)))</f>
        <v/>
      </c>
      <c r="AB287" s="21">
        <f>IF(Q287&gt;$B$10,0,IF(Q287&lt;=$B$9,AB286*$J$13/Q287,AB286*$I$13/($B$9*$B$15+(Q287-$B$9)*$B$16)))</f>
        <v/>
      </c>
      <c r="AC287" s="21">
        <f>IF(Q287&gt;$B$10,0,IF(Q287&lt;=$B$9,AC286*$J$14/Q287,AC286*$I$14/($B$9*$B$15+(Q287-$B$9)*$B$16)))</f>
        <v/>
      </c>
      <c r="AD287" s="21">
        <f>IF(Q287&gt;$B$10,0,IF(Q287&lt;=$B$9,AD286*$J$15/Q287,AD286*$I$15/($B$9*$B$15+(Q287-$B$9)*$B$16)))</f>
        <v/>
      </c>
      <c r="AE287" s="21">
        <f>IF(Q287&gt;$B$10,0,IF(Q287&lt;=$B$9,AE286*$J$16/Q287,AE286*$I$16/($B$9*$B$15+(Q287-$B$9)*$B$16)))</f>
        <v/>
      </c>
    </row>
    <row r="288" ht="15" customHeight="1" s="22">
      <c r="D288" s="33" t="n"/>
      <c r="E288" s="40" t="n"/>
      <c r="F288" s="35" t="n"/>
      <c r="G288" s="35" t="n"/>
      <c r="H288" s="35" t="n"/>
      <c r="Q288" s="21">
        <f>Q287+1</f>
        <v/>
      </c>
      <c r="R288" s="21">
        <f>MAX(Q288-$B$9,0)</f>
        <v/>
      </c>
      <c r="S288" s="21">
        <f>MIN(Q288,$B$9)</f>
        <v/>
      </c>
      <c r="T288" s="21">
        <f>IF(Q288&gt;$B$10,0,IF(Q288&lt;=$B$9,T287*$J$5/Q288,T287*$I$5/($B$9*$B$15+(Q288-$B$9)*$B$16)))</f>
        <v/>
      </c>
      <c r="U288" s="21">
        <f>IF(Q288&gt;$B$10,0,IF(Q288&lt;=$B$9,U287*$J$6/Q288,U287*$I$6/($B$9*$B$15+(Q288-$B$9)*$B$16)))</f>
        <v/>
      </c>
      <c r="V288" s="21">
        <f>IF(Q288&gt;$B$10,0,IF(Q288&lt;=$B$9,V287*$J$7/Q288,V287*$I$7/($B$9*$B$15+(Q288-$B$9)*$B$16)))</f>
        <v/>
      </c>
      <c r="W288" s="21">
        <f>IF(Q288&gt;$B$10,0,IF(Q288&lt;=$B$9,W287*$J$8/Q288,W287*$I$8/($B$9*$B$15+(Q288-$B$9)*$B$16)))</f>
        <v/>
      </c>
      <c r="X288" s="21">
        <f>IF(Q288&gt;$B$10,0,IF(Q288&lt;=$B$9,X287*$J$9/Q288,X287*$I$9/($B$9*$B$15+(Q288-$B$9)*$B$16)))</f>
        <v/>
      </c>
      <c r="Y288" s="21">
        <f>IF(Q288&gt;$B$10,0,IF(Q288&lt;=$B$9,Y287*$J$10/Q288,Y287*$I$10/($B$9*$B$15+(Q288-$B$9)*$B$16)))</f>
        <v/>
      </c>
      <c r="Z288" s="21">
        <f>IF(Q288&gt;$B$10,0,IF(Q288&lt;=$B$9,Z287*$J$11/Q288,Z287*$I$11/($B$9*$B$15+(Q288-$B$9)*$B$16)))</f>
        <v/>
      </c>
      <c r="AA288" s="21">
        <f>IF(Q288&gt;$B$10,0,IF(Q288&lt;=$B$9,AA287*$J$12/Q288,AA287*$I$12/($B$9*$B$15+(Q288-$B$9)*$B$16)))</f>
        <v/>
      </c>
      <c r="AB288" s="21">
        <f>IF(Q288&gt;$B$10,0,IF(Q288&lt;=$B$9,AB287*$J$13/Q288,AB287*$I$13/($B$9*$B$15+(Q288-$B$9)*$B$16)))</f>
        <v/>
      </c>
      <c r="AC288" s="21">
        <f>IF(Q288&gt;$B$10,0,IF(Q288&lt;=$B$9,AC287*$J$14/Q288,AC287*$I$14/($B$9*$B$15+(Q288-$B$9)*$B$16)))</f>
        <v/>
      </c>
      <c r="AD288" s="21">
        <f>IF(Q288&gt;$B$10,0,IF(Q288&lt;=$B$9,AD287*$J$15/Q288,AD287*$I$15/($B$9*$B$15+(Q288-$B$9)*$B$16)))</f>
        <v/>
      </c>
      <c r="AE288" s="21">
        <f>IF(Q288&gt;$B$10,0,IF(Q288&lt;=$B$9,AE287*$J$16/Q288,AE287*$I$16/($B$9*$B$15+(Q288-$B$9)*$B$16)))</f>
        <v/>
      </c>
    </row>
    <row r="289" ht="15" customHeight="1" s="22">
      <c r="D289" s="33" t="n"/>
      <c r="E289" s="40" t="n"/>
      <c r="F289" s="35" t="n"/>
      <c r="G289" s="35" t="n"/>
      <c r="H289" s="35" t="n"/>
      <c r="Q289" s="21">
        <f>Q288+1</f>
        <v/>
      </c>
      <c r="R289" s="21">
        <f>MAX(Q289-$B$9,0)</f>
        <v/>
      </c>
      <c r="S289" s="21">
        <f>MIN(Q289,$B$9)</f>
        <v/>
      </c>
      <c r="T289" s="21">
        <f>IF(Q289&gt;$B$10,0,IF(Q289&lt;=$B$9,T288*$J$5/Q289,T288*$I$5/($B$9*$B$15+(Q289-$B$9)*$B$16)))</f>
        <v/>
      </c>
      <c r="U289" s="21">
        <f>IF(Q289&gt;$B$10,0,IF(Q289&lt;=$B$9,U288*$J$6/Q289,U288*$I$6/($B$9*$B$15+(Q289-$B$9)*$B$16)))</f>
        <v/>
      </c>
      <c r="V289" s="21">
        <f>IF(Q289&gt;$B$10,0,IF(Q289&lt;=$B$9,V288*$J$7/Q289,V288*$I$7/($B$9*$B$15+(Q289-$B$9)*$B$16)))</f>
        <v/>
      </c>
      <c r="W289" s="21">
        <f>IF(Q289&gt;$B$10,0,IF(Q289&lt;=$B$9,W288*$J$8/Q289,W288*$I$8/($B$9*$B$15+(Q289-$B$9)*$B$16)))</f>
        <v/>
      </c>
      <c r="X289" s="21">
        <f>IF(Q289&gt;$B$10,0,IF(Q289&lt;=$B$9,X288*$J$9/Q289,X288*$I$9/($B$9*$B$15+(Q289-$B$9)*$B$16)))</f>
        <v/>
      </c>
      <c r="Y289" s="21">
        <f>IF(Q289&gt;$B$10,0,IF(Q289&lt;=$B$9,Y288*$J$10/Q289,Y288*$I$10/($B$9*$B$15+(Q289-$B$9)*$B$16)))</f>
        <v/>
      </c>
      <c r="Z289" s="21">
        <f>IF(Q289&gt;$B$10,0,IF(Q289&lt;=$B$9,Z288*$J$11/Q289,Z288*$I$11/($B$9*$B$15+(Q289-$B$9)*$B$16)))</f>
        <v/>
      </c>
      <c r="AA289" s="21">
        <f>IF(Q289&gt;$B$10,0,IF(Q289&lt;=$B$9,AA288*$J$12/Q289,AA288*$I$12/($B$9*$B$15+(Q289-$B$9)*$B$16)))</f>
        <v/>
      </c>
      <c r="AB289" s="21">
        <f>IF(Q289&gt;$B$10,0,IF(Q289&lt;=$B$9,AB288*$J$13/Q289,AB288*$I$13/($B$9*$B$15+(Q289-$B$9)*$B$16)))</f>
        <v/>
      </c>
      <c r="AC289" s="21">
        <f>IF(Q289&gt;$B$10,0,IF(Q289&lt;=$B$9,AC288*$J$14/Q289,AC288*$I$14/($B$9*$B$15+(Q289-$B$9)*$B$16)))</f>
        <v/>
      </c>
      <c r="AD289" s="21">
        <f>IF(Q289&gt;$B$10,0,IF(Q289&lt;=$B$9,AD288*$J$15/Q289,AD288*$I$15/($B$9*$B$15+(Q289-$B$9)*$B$16)))</f>
        <v/>
      </c>
      <c r="AE289" s="21">
        <f>IF(Q289&gt;$B$10,0,IF(Q289&lt;=$B$9,AE288*$J$16/Q289,AE288*$I$16/($B$9*$B$15+(Q289-$B$9)*$B$16)))</f>
        <v/>
      </c>
    </row>
    <row r="290" ht="15" customHeight="1" s="22">
      <c r="D290" s="33" t="n"/>
      <c r="E290" s="40" t="n"/>
      <c r="F290" s="35" t="n"/>
      <c r="G290" s="35" t="n"/>
      <c r="H290" s="35" t="n"/>
      <c r="Q290" s="21">
        <f>Q289+1</f>
        <v/>
      </c>
      <c r="R290" s="21">
        <f>MAX(Q290-$B$9,0)</f>
        <v/>
      </c>
      <c r="S290" s="21">
        <f>MIN(Q290,$B$9)</f>
        <v/>
      </c>
      <c r="T290" s="21">
        <f>IF(Q290&gt;$B$10,0,IF(Q290&lt;=$B$9,T289*$J$5/Q290,T289*$I$5/($B$9*$B$15+(Q290-$B$9)*$B$16)))</f>
        <v/>
      </c>
      <c r="U290" s="21">
        <f>IF(Q290&gt;$B$10,0,IF(Q290&lt;=$B$9,U289*$J$6/Q290,U289*$I$6/($B$9*$B$15+(Q290-$B$9)*$B$16)))</f>
        <v/>
      </c>
      <c r="V290" s="21">
        <f>IF(Q290&gt;$B$10,0,IF(Q290&lt;=$B$9,V289*$J$7/Q290,V289*$I$7/($B$9*$B$15+(Q290-$B$9)*$B$16)))</f>
        <v/>
      </c>
      <c r="W290" s="21">
        <f>IF(Q290&gt;$B$10,0,IF(Q290&lt;=$B$9,W289*$J$8/Q290,W289*$I$8/($B$9*$B$15+(Q290-$B$9)*$B$16)))</f>
        <v/>
      </c>
      <c r="X290" s="21">
        <f>IF(Q290&gt;$B$10,0,IF(Q290&lt;=$B$9,X289*$J$9/Q290,X289*$I$9/($B$9*$B$15+(Q290-$B$9)*$B$16)))</f>
        <v/>
      </c>
      <c r="Y290" s="21">
        <f>IF(Q290&gt;$B$10,0,IF(Q290&lt;=$B$9,Y289*$J$10/Q290,Y289*$I$10/($B$9*$B$15+(Q290-$B$9)*$B$16)))</f>
        <v/>
      </c>
      <c r="Z290" s="21">
        <f>IF(Q290&gt;$B$10,0,IF(Q290&lt;=$B$9,Z289*$J$11/Q290,Z289*$I$11/($B$9*$B$15+(Q290-$B$9)*$B$16)))</f>
        <v/>
      </c>
      <c r="AA290" s="21">
        <f>IF(Q290&gt;$B$10,0,IF(Q290&lt;=$B$9,AA289*$J$12/Q290,AA289*$I$12/($B$9*$B$15+(Q290-$B$9)*$B$16)))</f>
        <v/>
      </c>
      <c r="AB290" s="21">
        <f>IF(Q290&gt;$B$10,0,IF(Q290&lt;=$B$9,AB289*$J$13/Q290,AB289*$I$13/($B$9*$B$15+(Q290-$B$9)*$B$16)))</f>
        <v/>
      </c>
      <c r="AC290" s="21">
        <f>IF(Q290&gt;$B$10,0,IF(Q290&lt;=$B$9,AC289*$J$14/Q290,AC289*$I$14/($B$9*$B$15+(Q290-$B$9)*$B$16)))</f>
        <v/>
      </c>
      <c r="AD290" s="21">
        <f>IF(Q290&gt;$B$10,0,IF(Q290&lt;=$B$9,AD289*$J$15/Q290,AD289*$I$15/($B$9*$B$15+(Q290-$B$9)*$B$16)))</f>
        <v/>
      </c>
      <c r="AE290" s="21">
        <f>IF(Q290&gt;$B$10,0,IF(Q290&lt;=$B$9,AE289*$J$16/Q290,AE289*$I$16/($B$9*$B$15+(Q290-$B$9)*$B$16)))</f>
        <v/>
      </c>
    </row>
    <row r="291" ht="15" customHeight="1" s="22">
      <c r="D291" s="33" t="n"/>
      <c r="E291" s="40" t="n"/>
      <c r="F291" s="35" t="n"/>
      <c r="G291" s="35" t="n"/>
      <c r="H291" s="35" t="n"/>
      <c r="Q291" s="21">
        <f>Q290+1</f>
        <v/>
      </c>
      <c r="R291" s="21">
        <f>MAX(Q291-$B$9,0)</f>
        <v/>
      </c>
      <c r="S291" s="21">
        <f>MIN(Q291,$B$9)</f>
        <v/>
      </c>
      <c r="T291" s="21">
        <f>IF(Q291&gt;$B$10,0,IF(Q291&lt;=$B$9,T290*$J$5/Q291,T290*$I$5/($B$9*$B$15+(Q291-$B$9)*$B$16)))</f>
        <v/>
      </c>
      <c r="U291" s="21">
        <f>IF(Q291&gt;$B$10,0,IF(Q291&lt;=$B$9,U290*$J$6/Q291,U290*$I$6/($B$9*$B$15+(Q291-$B$9)*$B$16)))</f>
        <v/>
      </c>
      <c r="V291" s="21">
        <f>IF(Q291&gt;$B$10,0,IF(Q291&lt;=$B$9,V290*$J$7/Q291,V290*$I$7/($B$9*$B$15+(Q291-$B$9)*$B$16)))</f>
        <v/>
      </c>
      <c r="W291" s="21">
        <f>IF(Q291&gt;$B$10,0,IF(Q291&lt;=$B$9,W290*$J$8/Q291,W290*$I$8/($B$9*$B$15+(Q291-$B$9)*$B$16)))</f>
        <v/>
      </c>
      <c r="X291" s="21">
        <f>IF(Q291&gt;$B$10,0,IF(Q291&lt;=$B$9,X290*$J$9/Q291,X290*$I$9/($B$9*$B$15+(Q291-$B$9)*$B$16)))</f>
        <v/>
      </c>
      <c r="Y291" s="21">
        <f>IF(Q291&gt;$B$10,0,IF(Q291&lt;=$B$9,Y290*$J$10/Q291,Y290*$I$10/($B$9*$B$15+(Q291-$B$9)*$B$16)))</f>
        <v/>
      </c>
      <c r="Z291" s="21">
        <f>IF(Q291&gt;$B$10,0,IF(Q291&lt;=$B$9,Z290*$J$11/Q291,Z290*$I$11/($B$9*$B$15+(Q291-$B$9)*$B$16)))</f>
        <v/>
      </c>
      <c r="AA291" s="21">
        <f>IF(Q291&gt;$B$10,0,IF(Q291&lt;=$B$9,AA290*$J$12/Q291,AA290*$I$12/($B$9*$B$15+(Q291-$B$9)*$B$16)))</f>
        <v/>
      </c>
      <c r="AB291" s="21">
        <f>IF(Q291&gt;$B$10,0,IF(Q291&lt;=$B$9,AB290*$J$13/Q291,AB290*$I$13/($B$9*$B$15+(Q291-$B$9)*$B$16)))</f>
        <v/>
      </c>
      <c r="AC291" s="21">
        <f>IF(Q291&gt;$B$10,0,IF(Q291&lt;=$B$9,AC290*$J$14/Q291,AC290*$I$14/($B$9*$B$15+(Q291-$B$9)*$B$16)))</f>
        <v/>
      </c>
      <c r="AD291" s="21">
        <f>IF(Q291&gt;$B$10,0,IF(Q291&lt;=$B$9,AD290*$J$15/Q291,AD290*$I$15/($B$9*$B$15+(Q291-$B$9)*$B$16)))</f>
        <v/>
      </c>
      <c r="AE291" s="21">
        <f>IF(Q291&gt;$B$10,0,IF(Q291&lt;=$B$9,AE290*$J$16/Q291,AE290*$I$16/($B$9*$B$15+(Q291-$B$9)*$B$16)))</f>
        <v/>
      </c>
    </row>
    <row r="292" ht="15" customHeight="1" s="22">
      <c r="D292" s="33" t="n"/>
      <c r="E292" s="40" t="n"/>
      <c r="F292" s="35" t="n"/>
      <c r="G292" s="35" t="n"/>
      <c r="H292" s="35" t="n"/>
      <c r="Q292" s="21">
        <f>Q291+1</f>
        <v/>
      </c>
      <c r="R292" s="21">
        <f>MAX(Q292-$B$9,0)</f>
        <v/>
      </c>
      <c r="S292" s="21">
        <f>MIN(Q292,$B$9)</f>
        <v/>
      </c>
      <c r="T292" s="21">
        <f>IF(Q292&gt;$B$10,0,IF(Q292&lt;=$B$9,T291*$J$5/Q292,T291*$I$5/($B$9*$B$15+(Q292-$B$9)*$B$16)))</f>
        <v/>
      </c>
      <c r="U292" s="21">
        <f>IF(Q292&gt;$B$10,0,IF(Q292&lt;=$B$9,U291*$J$6/Q292,U291*$I$6/($B$9*$B$15+(Q292-$B$9)*$B$16)))</f>
        <v/>
      </c>
      <c r="V292" s="21">
        <f>IF(Q292&gt;$B$10,0,IF(Q292&lt;=$B$9,V291*$J$7/Q292,V291*$I$7/($B$9*$B$15+(Q292-$B$9)*$B$16)))</f>
        <v/>
      </c>
      <c r="W292" s="21">
        <f>IF(Q292&gt;$B$10,0,IF(Q292&lt;=$B$9,W291*$J$8/Q292,W291*$I$8/($B$9*$B$15+(Q292-$B$9)*$B$16)))</f>
        <v/>
      </c>
      <c r="X292" s="21">
        <f>IF(Q292&gt;$B$10,0,IF(Q292&lt;=$B$9,X291*$J$9/Q292,X291*$I$9/($B$9*$B$15+(Q292-$B$9)*$B$16)))</f>
        <v/>
      </c>
      <c r="Y292" s="21">
        <f>IF(Q292&gt;$B$10,0,IF(Q292&lt;=$B$9,Y291*$J$10/Q292,Y291*$I$10/($B$9*$B$15+(Q292-$B$9)*$B$16)))</f>
        <v/>
      </c>
      <c r="Z292" s="21">
        <f>IF(Q292&gt;$B$10,0,IF(Q292&lt;=$B$9,Z291*$J$11/Q292,Z291*$I$11/($B$9*$B$15+(Q292-$B$9)*$B$16)))</f>
        <v/>
      </c>
      <c r="AA292" s="21">
        <f>IF(Q292&gt;$B$10,0,IF(Q292&lt;=$B$9,AA291*$J$12/Q292,AA291*$I$12/($B$9*$B$15+(Q292-$B$9)*$B$16)))</f>
        <v/>
      </c>
      <c r="AB292" s="21">
        <f>IF(Q292&gt;$B$10,0,IF(Q292&lt;=$B$9,AB291*$J$13/Q292,AB291*$I$13/($B$9*$B$15+(Q292-$B$9)*$B$16)))</f>
        <v/>
      </c>
      <c r="AC292" s="21">
        <f>IF(Q292&gt;$B$10,0,IF(Q292&lt;=$B$9,AC291*$J$14/Q292,AC291*$I$14/($B$9*$B$15+(Q292-$B$9)*$B$16)))</f>
        <v/>
      </c>
      <c r="AD292" s="21">
        <f>IF(Q292&gt;$B$10,0,IF(Q292&lt;=$B$9,AD291*$J$15/Q292,AD291*$I$15/($B$9*$B$15+(Q292-$B$9)*$B$16)))</f>
        <v/>
      </c>
      <c r="AE292" s="21">
        <f>IF(Q292&gt;$B$10,0,IF(Q292&lt;=$B$9,AE291*$J$16/Q292,AE291*$I$16/($B$9*$B$15+(Q292-$B$9)*$B$16)))</f>
        <v/>
      </c>
    </row>
    <row r="293" ht="15" customHeight="1" s="22">
      <c r="D293" s="33" t="n"/>
      <c r="E293" s="40" t="n"/>
      <c r="F293" s="35" t="n"/>
      <c r="G293" s="35" t="n"/>
      <c r="H293" s="35" t="n"/>
      <c r="Q293" s="21">
        <f>Q292+1</f>
        <v/>
      </c>
      <c r="R293" s="21">
        <f>MAX(Q293-$B$9,0)</f>
        <v/>
      </c>
      <c r="S293" s="21">
        <f>MIN(Q293,$B$9)</f>
        <v/>
      </c>
      <c r="T293" s="21">
        <f>IF(Q293&gt;$B$10,0,IF(Q293&lt;=$B$9,T292*$J$5/Q293,T292*$I$5/($B$9*$B$15+(Q293-$B$9)*$B$16)))</f>
        <v/>
      </c>
      <c r="U293" s="21">
        <f>IF(Q293&gt;$B$10,0,IF(Q293&lt;=$B$9,U292*$J$6/Q293,U292*$I$6/($B$9*$B$15+(Q293-$B$9)*$B$16)))</f>
        <v/>
      </c>
      <c r="V293" s="21">
        <f>IF(Q293&gt;$B$10,0,IF(Q293&lt;=$B$9,V292*$J$7/Q293,V292*$I$7/($B$9*$B$15+(Q293-$B$9)*$B$16)))</f>
        <v/>
      </c>
      <c r="W293" s="21">
        <f>IF(Q293&gt;$B$10,0,IF(Q293&lt;=$B$9,W292*$J$8/Q293,W292*$I$8/($B$9*$B$15+(Q293-$B$9)*$B$16)))</f>
        <v/>
      </c>
      <c r="X293" s="21">
        <f>IF(Q293&gt;$B$10,0,IF(Q293&lt;=$B$9,X292*$J$9/Q293,X292*$I$9/($B$9*$B$15+(Q293-$B$9)*$B$16)))</f>
        <v/>
      </c>
      <c r="Y293" s="21">
        <f>IF(Q293&gt;$B$10,0,IF(Q293&lt;=$B$9,Y292*$J$10/Q293,Y292*$I$10/($B$9*$B$15+(Q293-$B$9)*$B$16)))</f>
        <v/>
      </c>
      <c r="Z293" s="21">
        <f>IF(Q293&gt;$B$10,0,IF(Q293&lt;=$B$9,Z292*$J$11/Q293,Z292*$I$11/($B$9*$B$15+(Q293-$B$9)*$B$16)))</f>
        <v/>
      </c>
      <c r="AA293" s="21">
        <f>IF(Q293&gt;$B$10,0,IF(Q293&lt;=$B$9,AA292*$J$12/Q293,AA292*$I$12/($B$9*$B$15+(Q293-$B$9)*$B$16)))</f>
        <v/>
      </c>
      <c r="AB293" s="21">
        <f>IF(Q293&gt;$B$10,0,IF(Q293&lt;=$B$9,AB292*$J$13/Q293,AB292*$I$13/($B$9*$B$15+(Q293-$B$9)*$B$16)))</f>
        <v/>
      </c>
      <c r="AC293" s="21">
        <f>IF(Q293&gt;$B$10,0,IF(Q293&lt;=$B$9,AC292*$J$14/Q293,AC292*$I$14/($B$9*$B$15+(Q293-$B$9)*$B$16)))</f>
        <v/>
      </c>
      <c r="AD293" s="21">
        <f>IF(Q293&gt;$B$10,0,IF(Q293&lt;=$B$9,AD292*$J$15/Q293,AD292*$I$15/($B$9*$B$15+(Q293-$B$9)*$B$16)))</f>
        <v/>
      </c>
      <c r="AE293" s="21">
        <f>IF(Q293&gt;$B$10,0,IF(Q293&lt;=$B$9,AE292*$J$16/Q293,AE292*$I$16/($B$9*$B$15+(Q293-$B$9)*$B$16)))</f>
        <v/>
      </c>
    </row>
    <row r="294" ht="15" customHeight="1" s="22">
      <c r="D294" s="33" t="n"/>
      <c r="E294" s="40" t="n"/>
      <c r="F294" s="35" t="n"/>
      <c r="G294" s="35" t="n"/>
      <c r="H294" s="35" t="n"/>
      <c r="Q294" s="21">
        <f>Q293+1</f>
        <v/>
      </c>
      <c r="R294" s="21">
        <f>MAX(Q294-$B$9,0)</f>
        <v/>
      </c>
      <c r="S294" s="21">
        <f>MIN(Q294,$B$9)</f>
        <v/>
      </c>
      <c r="T294" s="21">
        <f>IF(Q294&gt;$B$10,0,IF(Q294&lt;=$B$9,T293*$J$5/Q294,T293*$I$5/($B$9*$B$15+(Q294-$B$9)*$B$16)))</f>
        <v/>
      </c>
      <c r="U294" s="21">
        <f>IF(Q294&gt;$B$10,0,IF(Q294&lt;=$B$9,U293*$J$6/Q294,U293*$I$6/($B$9*$B$15+(Q294-$B$9)*$B$16)))</f>
        <v/>
      </c>
      <c r="V294" s="21">
        <f>IF(Q294&gt;$B$10,0,IF(Q294&lt;=$B$9,V293*$J$7/Q294,V293*$I$7/($B$9*$B$15+(Q294-$B$9)*$B$16)))</f>
        <v/>
      </c>
      <c r="W294" s="21">
        <f>IF(Q294&gt;$B$10,0,IF(Q294&lt;=$B$9,W293*$J$8/Q294,W293*$I$8/($B$9*$B$15+(Q294-$B$9)*$B$16)))</f>
        <v/>
      </c>
      <c r="X294" s="21">
        <f>IF(Q294&gt;$B$10,0,IF(Q294&lt;=$B$9,X293*$J$9/Q294,X293*$I$9/($B$9*$B$15+(Q294-$B$9)*$B$16)))</f>
        <v/>
      </c>
      <c r="Y294" s="21">
        <f>IF(Q294&gt;$B$10,0,IF(Q294&lt;=$B$9,Y293*$J$10/Q294,Y293*$I$10/($B$9*$B$15+(Q294-$B$9)*$B$16)))</f>
        <v/>
      </c>
      <c r="Z294" s="21">
        <f>IF(Q294&gt;$B$10,0,IF(Q294&lt;=$B$9,Z293*$J$11/Q294,Z293*$I$11/($B$9*$B$15+(Q294-$B$9)*$B$16)))</f>
        <v/>
      </c>
      <c r="AA294" s="21">
        <f>IF(Q294&gt;$B$10,0,IF(Q294&lt;=$B$9,AA293*$J$12/Q294,AA293*$I$12/($B$9*$B$15+(Q294-$B$9)*$B$16)))</f>
        <v/>
      </c>
      <c r="AB294" s="21">
        <f>IF(Q294&gt;$B$10,0,IF(Q294&lt;=$B$9,AB293*$J$13/Q294,AB293*$I$13/($B$9*$B$15+(Q294-$B$9)*$B$16)))</f>
        <v/>
      </c>
      <c r="AC294" s="21">
        <f>IF(Q294&gt;$B$10,0,IF(Q294&lt;=$B$9,AC293*$J$14/Q294,AC293*$I$14/($B$9*$B$15+(Q294-$B$9)*$B$16)))</f>
        <v/>
      </c>
      <c r="AD294" s="21">
        <f>IF(Q294&gt;$B$10,0,IF(Q294&lt;=$B$9,AD293*$J$15/Q294,AD293*$I$15/($B$9*$B$15+(Q294-$B$9)*$B$16)))</f>
        <v/>
      </c>
      <c r="AE294" s="21">
        <f>IF(Q294&gt;$B$10,0,IF(Q294&lt;=$B$9,AE293*$J$16/Q294,AE293*$I$16/($B$9*$B$15+(Q294-$B$9)*$B$16)))</f>
        <v/>
      </c>
    </row>
    <row r="295" ht="15" customHeight="1" s="22">
      <c r="D295" s="33" t="n"/>
      <c r="E295" s="40" t="n"/>
      <c r="F295" s="35" t="n"/>
      <c r="G295" s="35" t="n"/>
      <c r="H295" s="35" t="n"/>
      <c r="Q295" s="21">
        <f>Q294+1</f>
        <v/>
      </c>
      <c r="R295" s="21">
        <f>MAX(Q295-$B$9,0)</f>
        <v/>
      </c>
      <c r="S295" s="21">
        <f>MIN(Q295,$B$9)</f>
        <v/>
      </c>
      <c r="T295" s="21">
        <f>IF(Q295&gt;$B$10,0,IF(Q295&lt;=$B$9,T294*$J$5/Q295,T294*$I$5/($B$9*$B$15+(Q295-$B$9)*$B$16)))</f>
        <v/>
      </c>
      <c r="U295" s="21">
        <f>IF(Q295&gt;$B$10,0,IF(Q295&lt;=$B$9,U294*$J$6/Q295,U294*$I$6/($B$9*$B$15+(Q295-$B$9)*$B$16)))</f>
        <v/>
      </c>
      <c r="V295" s="21">
        <f>IF(Q295&gt;$B$10,0,IF(Q295&lt;=$B$9,V294*$J$7/Q295,V294*$I$7/($B$9*$B$15+(Q295-$B$9)*$B$16)))</f>
        <v/>
      </c>
      <c r="W295" s="21">
        <f>IF(Q295&gt;$B$10,0,IF(Q295&lt;=$B$9,W294*$J$8/Q295,W294*$I$8/($B$9*$B$15+(Q295-$B$9)*$B$16)))</f>
        <v/>
      </c>
      <c r="X295" s="21">
        <f>IF(Q295&gt;$B$10,0,IF(Q295&lt;=$B$9,X294*$J$9/Q295,X294*$I$9/($B$9*$B$15+(Q295-$B$9)*$B$16)))</f>
        <v/>
      </c>
      <c r="Y295" s="21">
        <f>IF(Q295&gt;$B$10,0,IF(Q295&lt;=$B$9,Y294*$J$10/Q295,Y294*$I$10/($B$9*$B$15+(Q295-$B$9)*$B$16)))</f>
        <v/>
      </c>
      <c r="Z295" s="21">
        <f>IF(Q295&gt;$B$10,0,IF(Q295&lt;=$B$9,Z294*$J$11/Q295,Z294*$I$11/($B$9*$B$15+(Q295-$B$9)*$B$16)))</f>
        <v/>
      </c>
      <c r="AA295" s="21">
        <f>IF(Q295&gt;$B$10,0,IF(Q295&lt;=$B$9,AA294*$J$12/Q295,AA294*$I$12/($B$9*$B$15+(Q295-$B$9)*$B$16)))</f>
        <v/>
      </c>
      <c r="AB295" s="21">
        <f>IF(Q295&gt;$B$10,0,IF(Q295&lt;=$B$9,AB294*$J$13/Q295,AB294*$I$13/($B$9*$B$15+(Q295-$B$9)*$B$16)))</f>
        <v/>
      </c>
      <c r="AC295" s="21">
        <f>IF(Q295&gt;$B$10,0,IF(Q295&lt;=$B$9,AC294*$J$14/Q295,AC294*$I$14/($B$9*$B$15+(Q295-$B$9)*$B$16)))</f>
        <v/>
      </c>
      <c r="AD295" s="21">
        <f>IF(Q295&gt;$B$10,0,IF(Q295&lt;=$B$9,AD294*$J$15/Q295,AD294*$I$15/($B$9*$B$15+(Q295-$B$9)*$B$16)))</f>
        <v/>
      </c>
      <c r="AE295" s="21">
        <f>IF(Q295&gt;$B$10,0,IF(Q295&lt;=$B$9,AE294*$J$16/Q295,AE294*$I$16/($B$9*$B$15+(Q295-$B$9)*$B$16)))</f>
        <v/>
      </c>
    </row>
    <row r="296" ht="15" customHeight="1" s="22">
      <c r="D296" s="33" t="n"/>
      <c r="E296" s="40" t="n"/>
      <c r="F296" s="35" t="n"/>
      <c r="G296" s="35" t="n"/>
      <c r="H296" s="35" t="n"/>
      <c r="Q296" s="21">
        <f>Q295+1</f>
        <v/>
      </c>
      <c r="R296" s="21">
        <f>MAX(Q296-$B$9,0)</f>
        <v/>
      </c>
      <c r="S296" s="21">
        <f>MIN(Q296,$B$9)</f>
        <v/>
      </c>
      <c r="T296" s="21">
        <f>IF(Q296&gt;$B$10,0,IF(Q296&lt;=$B$9,T295*$J$5/Q296,T295*$I$5/($B$9*$B$15+(Q296-$B$9)*$B$16)))</f>
        <v/>
      </c>
      <c r="U296" s="21">
        <f>IF(Q296&gt;$B$10,0,IF(Q296&lt;=$B$9,U295*$J$6/Q296,U295*$I$6/($B$9*$B$15+(Q296-$B$9)*$B$16)))</f>
        <v/>
      </c>
      <c r="V296" s="21">
        <f>IF(Q296&gt;$B$10,0,IF(Q296&lt;=$B$9,V295*$J$7/Q296,V295*$I$7/($B$9*$B$15+(Q296-$B$9)*$B$16)))</f>
        <v/>
      </c>
      <c r="W296" s="21">
        <f>IF(Q296&gt;$B$10,0,IF(Q296&lt;=$B$9,W295*$J$8/Q296,W295*$I$8/($B$9*$B$15+(Q296-$B$9)*$B$16)))</f>
        <v/>
      </c>
      <c r="X296" s="21">
        <f>IF(Q296&gt;$B$10,0,IF(Q296&lt;=$B$9,X295*$J$9/Q296,X295*$I$9/($B$9*$B$15+(Q296-$B$9)*$B$16)))</f>
        <v/>
      </c>
      <c r="Y296" s="21">
        <f>IF(Q296&gt;$B$10,0,IF(Q296&lt;=$B$9,Y295*$J$10/Q296,Y295*$I$10/($B$9*$B$15+(Q296-$B$9)*$B$16)))</f>
        <v/>
      </c>
      <c r="Z296" s="21">
        <f>IF(Q296&gt;$B$10,0,IF(Q296&lt;=$B$9,Z295*$J$11/Q296,Z295*$I$11/($B$9*$B$15+(Q296-$B$9)*$B$16)))</f>
        <v/>
      </c>
      <c r="AA296" s="21">
        <f>IF(Q296&gt;$B$10,0,IF(Q296&lt;=$B$9,AA295*$J$12/Q296,AA295*$I$12/($B$9*$B$15+(Q296-$B$9)*$B$16)))</f>
        <v/>
      </c>
      <c r="AB296" s="21">
        <f>IF(Q296&gt;$B$10,0,IF(Q296&lt;=$B$9,AB295*$J$13/Q296,AB295*$I$13/($B$9*$B$15+(Q296-$B$9)*$B$16)))</f>
        <v/>
      </c>
      <c r="AC296" s="21">
        <f>IF(Q296&gt;$B$10,0,IF(Q296&lt;=$B$9,AC295*$J$14/Q296,AC295*$I$14/($B$9*$B$15+(Q296-$B$9)*$B$16)))</f>
        <v/>
      </c>
      <c r="AD296" s="21">
        <f>IF(Q296&gt;$B$10,0,IF(Q296&lt;=$B$9,AD295*$J$15/Q296,AD295*$I$15/($B$9*$B$15+(Q296-$B$9)*$B$16)))</f>
        <v/>
      </c>
      <c r="AE296" s="21">
        <f>IF(Q296&gt;$B$10,0,IF(Q296&lt;=$B$9,AE295*$J$16/Q296,AE295*$I$16/($B$9*$B$15+(Q296-$B$9)*$B$16)))</f>
        <v/>
      </c>
    </row>
    <row r="297" ht="15" customHeight="1" s="22">
      <c r="D297" s="33" t="n"/>
      <c r="E297" s="40" t="n"/>
      <c r="F297" s="35" t="n"/>
      <c r="G297" s="35" t="n"/>
      <c r="H297" s="35" t="n"/>
      <c r="Q297" s="21">
        <f>Q296+1</f>
        <v/>
      </c>
      <c r="R297" s="21">
        <f>MAX(Q297-$B$9,0)</f>
        <v/>
      </c>
      <c r="S297" s="21">
        <f>MIN(Q297,$B$9)</f>
        <v/>
      </c>
      <c r="T297" s="21">
        <f>IF(Q297&gt;$B$10,0,IF(Q297&lt;=$B$9,T296*$J$5/Q297,T296*$I$5/($B$9*$B$15+(Q297-$B$9)*$B$16)))</f>
        <v/>
      </c>
      <c r="U297" s="21">
        <f>IF(Q297&gt;$B$10,0,IF(Q297&lt;=$B$9,U296*$J$6/Q297,U296*$I$6/($B$9*$B$15+(Q297-$B$9)*$B$16)))</f>
        <v/>
      </c>
      <c r="V297" s="21">
        <f>IF(Q297&gt;$B$10,0,IF(Q297&lt;=$B$9,V296*$J$7/Q297,V296*$I$7/($B$9*$B$15+(Q297-$B$9)*$B$16)))</f>
        <v/>
      </c>
      <c r="W297" s="21">
        <f>IF(Q297&gt;$B$10,0,IF(Q297&lt;=$B$9,W296*$J$8/Q297,W296*$I$8/($B$9*$B$15+(Q297-$B$9)*$B$16)))</f>
        <v/>
      </c>
      <c r="X297" s="21">
        <f>IF(Q297&gt;$B$10,0,IF(Q297&lt;=$B$9,X296*$J$9/Q297,X296*$I$9/($B$9*$B$15+(Q297-$B$9)*$B$16)))</f>
        <v/>
      </c>
      <c r="Y297" s="21">
        <f>IF(Q297&gt;$B$10,0,IF(Q297&lt;=$B$9,Y296*$J$10/Q297,Y296*$I$10/($B$9*$B$15+(Q297-$B$9)*$B$16)))</f>
        <v/>
      </c>
      <c r="Z297" s="21">
        <f>IF(Q297&gt;$B$10,0,IF(Q297&lt;=$B$9,Z296*$J$11/Q297,Z296*$I$11/($B$9*$B$15+(Q297-$B$9)*$B$16)))</f>
        <v/>
      </c>
      <c r="AA297" s="21">
        <f>IF(Q297&gt;$B$10,0,IF(Q297&lt;=$B$9,AA296*$J$12/Q297,AA296*$I$12/($B$9*$B$15+(Q297-$B$9)*$B$16)))</f>
        <v/>
      </c>
      <c r="AB297" s="21">
        <f>IF(Q297&gt;$B$10,0,IF(Q297&lt;=$B$9,AB296*$J$13/Q297,AB296*$I$13/($B$9*$B$15+(Q297-$B$9)*$B$16)))</f>
        <v/>
      </c>
      <c r="AC297" s="21">
        <f>IF(Q297&gt;$B$10,0,IF(Q297&lt;=$B$9,AC296*$J$14/Q297,AC296*$I$14/($B$9*$B$15+(Q297-$B$9)*$B$16)))</f>
        <v/>
      </c>
      <c r="AD297" s="21">
        <f>IF(Q297&gt;$B$10,0,IF(Q297&lt;=$B$9,AD296*$J$15/Q297,AD296*$I$15/($B$9*$B$15+(Q297-$B$9)*$B$16)))</f>
        <v/>
      </c>
      <c r="AE297" s="21">
        <f>IF(Q297&gt;$B$10,0,IF(Q297&lt;=$B$9,AE296*$J$16/Q297,AE296*$I$16/($B$9*$B$15+(Q297-$B$9)*$B$16)))</f>
        <v/>
      </c>
    </row>
    <row r="298" ht="15" customHeight="1" s="22">
      <c r="D298" s="33" t="n"/>
      <c r="E298" s="40" t="n"/>
      <c r="F298" s="35" t="n"/>
      <c r="G298" s="35" t="n"/>
      <c r="H298" s="35" t="n"/>
      <c r="Q298" s="21">
        <f>Q297+1</f>
        <v/>
      </c>
      <c r="R298" s="21">
        <f>MAX(Q298-$B$9,0)</f>
        <v/>
      </c>
      <c r="S298" s="21">
        <f>MIN(Q298,$B$9)</f>
        <v/>
      </c>
      <c r="T298" s="21">
        <f>IF(Q298&gt;$B$10,0,IF(Q298&lt;=$B$9,T297*$J$5/Q298,T297*$I$5/($B$9*$B$15+(Q298-$B$9)*$B$16)))</f>
        <v/>
      </c>
      <c r="U298" s="21">
        <f>IF(Q298&gt;$B$10,0,IF(Q298&lt;=$B$9,U297*$J$6/Q298,U297*$I$6/($B$9*$B$15+(Q298-$B$9)*$B$16)))</f>
        <v/>
      </c>
      <c r="V298" s="21">
        <f>IF(Q298&gt;$B$10,0,IF(Q298&lt;=$B$9,V297*$J$7/Q298,V297*$I$7/($B$9*$B$15+(Q298-$B$9)*$B$16)))</f>
        <v/>
      </c>
      <c r="W298" s="21">
        <f>IF(Q298&gt;$B$10,0,IF(Q298&lt;=$B$9,W297*$J$8/Q298,W297*$I$8/($B$9*$B$15+(Q298-$B$9)*$B$16)))</f>
        <v/>
      </c>
      <c r="X298" s="21">
        <f>IF(Q298&gt;$B$10,0,IF(Q298&lt;=$B$9,X297*$J$9/Q298,X297*$I$9/($B$9*$B$15+(Q298-$B$9)*$B$16)))</f>
        <v/>
      </c>
      <c r="Y298" s="21">
        <f>IF(Q298&gt;$B$10,0,IF(Q298&lt;=$B$9,Y297*$J$10/Q298,Y297*$I$10/($B$9*$B$15+(Q298-$B$9)*$B$16)))</f>
        <v/>
      </c>
      <c r="Z298" s="21">
        <f>IF(Q298&gt;$B$10,0,IF(Q298&lt;=$B$9,Z297*$J$11/Q298,Z297*$I$11/($B$9*$B$15+(Q298-$B$9)*$B$16)))</f>
        <v/>
      </c>
      <c r="AA298" s="21">
        <f>IF(Q298&gt;$B$10,0,IF(Q298&lt;=$B$9,AA297*$J$12/Q298,AA297*$I$12/($B$9*$B$15+(Q298-$B$9)*$B$16)))</f>
        <v/>
      </c>
      <c r="AB298" s="21">
        <f>IF(Q298&gt;$B$10,0,IF(Q298&lt;=$B$9,AB297*$J$13/Q298,AB297*$I$13/($B$9*$B$15+(Q298-$B$9)*$B$16)))</f>
        <v/>
      </c>
      <c r="AC298" s="21">
        <f>IF(Q298&gt;$B$10,0,IF(Q298&lt;=$B$9,AC297*$J$14/Q298,AC297*$I$14/($B$9*$B$15+(Q298-$B$9)*$B$16)))</f>
        <v/>
      </c>
      <c r="AD298" s="21">
        <f>IF(Q298&gt;$B$10,0,IF(Q298&lt;=$B$9,AD297*$J$15/Q298,AD297*$I$15/($B$9*$B$15+(Q298-$B$9)*$B$16)))</f>
        <v/>
      </c>
      <c r="AE298" s="21">
        <f>IF(Q298&gt;$B$10,0,IF(Q298&lt;=$B$9,AE297*$J$16/Q298,AE297*$I$16/($B$9*$B$15+(Q298-$B$9)*$B$16)))</f>
        <v/>
      </c>
    </row>
    <row r="299" ht="15" customHeight="1" s="22">
      <c r="D299" s="33" t="n"/>
      <c r="E299" s="40" t="n"/>
      <c r="F299" s="35" t="n"/>
      <c r="G299" s="35" t="n"/>
      <c r="H299" s="35" t="n"/>
      <c r="Q299" s="21">
        <f>Q298+1</f>
        <v/>
      </c>
      <c r="R299" s="21">
        <f>MAX(Q299-$B$9,0)</f>
        <v/>
      </c>
      <c r="S299" s="21">
        <f>MIN(Q299,$B$9)</f>
        <v/>
      </c>
      <c r="T299" s="21">
        <f>IF(Q299&gt;$B$10,0,IF(Q299&lt;=$B$9,T298*$J$5/Q299,T298*$I$5/($B$9*$B$15+(Q299-$B$9)*$B$16)))</f>
        <v/>
      </c>
      <c r="U299" s="21">
        <f>IF(Q299&gt;$B$10,0,IF(Q299&lt;=$B$9,U298*$J$6/Q299,U298*$I$6/($B$9*$B$15+(Q299-$B$9)*$B$16)))</f>
        <v/>
      </c>
      <c r="V299" s="21">
        <f>IF(Q299&gt;$B$10,0,IF(Q299&lt;=$B$9,V298*$J$7/Q299,V298*$I$7/($B$9*$B$15+(Q299-$B$9)*$B$16)))</f>
        <v/>
      </c>
      <c r="W299" s="21">
        <f>IF(Q299&gt;$B$10,0,IF(Q299&lt;=$B$9,W298*$J$8/Q299,W298*$I$8/($B$9*$B$15+(Q299-$B$9)*$B$16)))</f>
        <v/>
      </c>
      <c r="X299" s="21">
        <f>IF(Q299&gt;$B$10,0,IF(Q299&lt;=$B$9,X298*$J$9/Q299,X298*$I$9/($B$9*$B$15+(Q299-$B$9)*$B$16)))</f>
        <v/>
      </c>
      <c r="Y299" s="21">
        <f>IF(Q299&gt;$B$10,0,IF(Q299&lt;=$B$9,Y298*$J$10/Q299,Y298*$I$10/($B$9*$B$15+(Q299-$B$9)*$B$16)))</f>
        <v/>
      </c>
      <c r="Z299" s="21">
        <f>IF(Q299&gt;$B$10,0,IF(Q299&lt;=$B$9,Z298*$J$11/Q299,Z298*$I$11/($B$9*$B$15+(Q299-$B$9)*$B$16)))</f>
        <v/>
      </c>
      <c r="AA299" s="21">
        <f>IF(Q299&gt;$B$10,0,IF(Q299&lt;=$B$9,AA298*$J$12/Q299,AA298*$I$12/($B$9*$B$15+(Q299-$B$9)*$B$16)))</f>
        <v/>
      </c>
      <c r="AB299" s="21">
        <f>IF(Q299&gt;$B$10,0,IF(Q299&lt;=$B$9,AB298*$J$13/Q299,AB298*$I$13/($B$9*$B$15+(Q299-$B$9)*$B$16)))</f>
        <v/>
      </c>
      <c r="AC299" s="21">
        <f>IF(Q299&gt;$B$10,0,IF(Q299&lt;=$B$9,AC298*$J$14/Q299,AC298*$I$14/($B$9*$B$15+(Q299-$B$9)*$B$16)))</f>
        <v/>
      </c>
      <c r="AD299" s="21">
        <f>IF(Q299&gt;$B$10,0,IF(Q299&lt;=$B$9,AD298*$J$15/Q299,AD298*$I$15/($B$9*$B$15+(Q299-$B$9)*$B$16)))</f>
        <v/>
      </c>
      <c r="AE299" s="21">
        <f>IF(Q299&gt;$B$10,0,IF(Q299&lt;=$B$9,AE298*$J$16/Q299,AE298*$I$16/($B$9*$B$15+(Q299-$B$9)*$B$16)))</f>
        <v/>
      </c>
    </row>
    <row r="300" ht="15" customHeight="1" s="22">
      <c r="D300" s="33" t="n"/>
      <c r="E300" s="40" t="n"/>
      <c r="F300" s="35" t="n"/>
      <c r="G300" s="35" t="n"/>
      <c r="H300" s="35" t="n"/>
      <c r="Q300" s="21">
        <f>Q299+1</f>
        <v/>
      </c>
      <c r="R300" s="21">
        <f>MAX(Q300-$B$9,0)</f>
        <v/>
      </c>
      <c r="S300" s="21">
        <f>MIN(Q300,$B$9)</f>
        <v/>
      </c>
      <c r="T300" s="21">
        <f>IF(Q300&gt;$B$10,0,IF(Q300&lt;=$B$9,T299*$J$5/Q300,T299*$I$5/($B$9*$B$15+(Q300-$B$9)*$B$16)))</f>
        <v/>
      </c>
      <c r="U300" s="21">
        <f>IF(Q300&gt;$B$10,0,IF(Q300&lt;=$B$9,U299*$J$6/Q300,U299*$I$6/($B$9*$B$15+(Q300-$B$9)*$B$16)))</f>
        <v/>
      </c>
      <c r="V300" s="21">
        <f>IF(Q300&gt;$B$10,0,IF(Q300&lt;=$B$9,V299*$J$7/Q300,V299*$I$7/($B$9*$B$15+(Q300-$B$9)*$B$16)))</f>
        <v/>
      </c>
      <c r="W300" s="21">
        <f>IF(Q300&gt;$B$10,0,IF(Q300&lt;=$B$9,W299*$J$8/Q300,W299*$I$8/($B$9*$B$15+(Q300-$B$9)*$B$16)))</f>
        <v/>
      </c>
      <c r="X300" s="21">
        <f>IF(Q300&gt;$B$10,0,IF(Q300&lt;=$B$9,X299*$J$9/Q300,X299*$I$9/($B$9*$B$15+(Q300-$B$9)*$B$16)))</f>
        <v/>
      </c>
      <c r="Y300" s="21">
        <f>IF(Q300&gt;$B$10,0,IF(Q300&lt;=$B$9,Y299*$J$10/Q300,Y299*$I$10/($B$9*$B$15+(Q300-$B$9)*$B$16)))</f>
        <v/>
      </c>
      <c r="Z300" s="21">
        <f>IF(Q300&gt;$B$10,0,IF(Q300&lt;=$B$9,Z299*$J$11/Q300,Z299*$I$11/($B$9*$B$15+(Q300-$B$9)*$B$16)))</f>
        <v/>
      </c>
      <c r="AA300" s="21">
        <f>IF(Q300&gt;$B$10,0,IF(Q300&lt;=$B$9,AA299*$J$12/Q300,AA299*$I$12/($B$9*$B$15+(Q300-$B$9)*$B$16)))</f>
        <v/>
      </c>
      <c r="AB300" s="21">
        <f>IF(Q300&gt;$B$10,0,IF(Q300&lt;=$B$9,AB299*$J$13/Q300,AB299*$I$13/($B$9*$B$15+(Q300-$B$9)*$B$16)))</f>
        <v/>
      </c>
      <c r="AC300" s="21">
        <f>IF(Q300&gt;$B$10,0,IF(Q300&lt;=$B$9,AC299*$J$14/Q300,AC299*$I$14/($B$9*$B$15+(Q300-$B$9)*$B$16)))</f>
        <v/>
      </c>
      <c r="AD300" s="21">
        <f>IF(Q300&gt;$B$10,0,IF(Q300&lt;=$B$9,AD299*$J$15/Q300,AD299*$I$15/($B$9*$B$15+(Q300-$B$9)*$B$16)))</f>
        <v/>
      </c>
      <c r="AE300" s="21">
        <f>IF(Q300&gt;$B$10,0,IF(Q300&lt;=$B$9,AE299*$J$16/Q300,AE299*$I$16/($B$9*$B$15+(Q300-$B$9)*$B$16)))</f>
        <v/>
      </c>
    </row>
    <row r="301" ht="15" customHeight="1" s="22">
      <c r="D301" s="33" t="n"/>
      <c r="E301" s="40" t="n"/>
      <c r="F301" s="35" t="n"/>
      <c r="G301" s="35" t="n"/>
      <c r="H301" s="35" t="n"/>
      <c r="Q301" s="21">
        <f>Q300+1</f>
        <v/>
      </c>
      <c r="R301" s="21">
        <f>MAX(Q301-$B$9,0)</f>
        <v/>
      </c>
      <c r="S301" s="21">
        <f>MIN(Q301,$B$9)</f>
        <v/>
      </c>
      <c r="T301" s="21">
        <f>IF(Q301&gt;$B$10,0,IF(Q301&lt;=$B$9,T300*$J$5/Q301,T300*$I$5/($B$9*$B$15+(Q301-$B$9)*$B$16)))</f>
        <v/>
      </c>
      <c r="U301" s="21">
        <f>IF(Q301&gt;$B$10,0,IF(Q301&lt;=$B$9,U300*$J$6/Q301,U300*$I$6/($B$9*$B$15+(Q301-$B$9)*$B$16)))</f>
        <v/>
      </c>
      <c r="V301" s="21">
        <f>IF(Q301&gt;$B$10,0,IF(Q301&lt;=$B$9,V300*$J$7/Q301,V300*$I$7/($B$9*$B$15+(Q301-$B$9)*$B$16)))</f>
        <v/>
      </c>
      <c r="W301" s="21">
        <f>IF(Q301&gt;$B$10,0,IF(Q301&lt;=$B$9,W300*$J$8/Q301,W300*$I$8/($B$9*$B$15+(Q301-$B$9)*$B$16)))</f>
        <v/>
      </c>
      <c r="X301" s="21">
        <f>IF(Q301&gt;$B$10,0,IF(Q301&lt;=$B$9,X300*$J$9/Q301,X300*$I$9/($B$9*$B$15+(Q301-$B$9)*$B$16)))</f>
        <v/>
      </c>
      <c r="Y301" s="21">
        <f>IF(Q301&gt;$B$10,0,IF(Q301&lt;=$B$9,Y300*$J$10/Q301,Y300*$I$10/($B$9*$B$15+(Q301-$B$9)*$B$16)))</f>
        <v/>
      </c>
      <c r="Z301" s="21">
        <f>IF(Q301&gt;$B$10,0,IF(Q301&lt;=$B$9,Z300*$J$11/Q301,Z300*$I$11/($B$9*$B$15+(Q301-$B$9)*$B$16)))</f>
        <v/>
      </c>
      <c r="AA301" s="21">
        <f>IF(Q301&gt;$B$10,0,IF(Q301&lt;=$B$9,AA300*$J$12/Q301,AA300*$I$12/($B$9*$B$15+(Q301-$B$9)*$B$16)))</f>
        <v/>
      </c>
      <c r="AB301" s="21">
        <f>IF(Q301&gt;$B$10,0,IF(Q301&lt;=$B$9,AB300*$J$13/Q301,AB300*$I$13/($B$9*$B$15+(Q301-$B$9)*$B$16)))</f>
        <v/>
      </c>
      <c r="AC301" s="21">
        <f>IF(Q301&gt;$B$10,0,IF(Q301&lt;=$B$9,AC300*$J$14/Q301,AC300*$I$14/($B$9*$B$15+(Q301-$B$9)*$B$16)))</f>
        <v/>
      </c>
      <c r="AD301" s="21">
        <f>IF(Q301&gt;$B$10,0,IF(Q301&lt;=$B$9,AD300*$J$15/Q301,AD300*$I$15/($B$9*$B$15+(Q301-$B$9)*$B$16)))</f>
        <v/>
      </c>
      <c r="AE301" s="21">
        <f>IF(Q301&gt;$B$10,0,IF(Q301&lt;=$B$9,AE300*$J$16/Q301,AE300*$I$16/($B$9*$B$15+(Q301-$B$9)*$B$16)))</f>
        <v/>
      </c>
    </row>
    <row r="302" ht="15" customHeight="1" s="22">
      <c r="D302" s="33" t="n"/>
      <c r="E302" s="40" t="n"/>
      <c r="F302" s="35" t="n"/>
      <c r="G302" s="35" t="n"/>
      <c r="H302" s="35" t="n"/>
      <c r="Q302" s="21">
        <f>Q301+1</f>
        <v/>
      </c>
      <c r="R302" s="21">
        <f>MAX(Q302-$B$9,0)</f>
        <v/>
      </c>
      <c r="S302" s="21">
        <f>MIN(Q302,$B$9)</f>
        <v/>
      </c>
      <c r="T302" s="21">
        <f>IF(Q302&gt;$B$10,0,IF(Q302&lt;=$B$9,T301*$J$5/Q302,T301*$I$5/($B$9*$B$15+(Q302-$B$9)*$B$16)))</f>
        <v/>
      </c>
      <c r="U302" s="21">
        <f>IF(Q302&gt;$B$10,0,IF(Q302&lt;=$B$9,U301*$J$6/Q302,U301*$I$6/($B$9*$B$15+(Q302-$B$9)*$B$16)))</f>
        <v/>
      </c>
      <c r="V302" s="21">
        <f>IF(Q302&gt;$B$10,0,IF(Q302&lt;=$B$9,V301*$J$7/Q302,V301*$I$7/($B$9*$B$15+(Q302-$B$9)*$B$16)))</f>
        <v/>
      </c>
      <c r="W302" s="21">
        <f>IF(Q302&gt;$B$10,0,IF(Q302&lt;=$B$9,W301*$J$8/Q302,W301*$I$8/($B$9*$B$15+(Q302-$B$9)*$B$16)))</f>
        <v/>
      </c>
      <c r="X302" s="21">
        <f>IF(Q302&gt;$B$10,0,IF(Q302&lt;=$B$9,X301*$J$9/Q302,X301*$I$9/($B$9*$B$15+(Q302-$B$9)*$B$16)))</f>
        <v/>
      </c>
      <c r="Y302" s="21">
        <f>IF(Q302&gt;$B$10,0,IF(Q302&lt;=$B$9,Y301*$J$10/Q302,Y301*$I$10/($B$9*$B$15+(Q302-$B$9)*$B$16)))</f>
        <v/>
      </c>
      <c r="Z302" s="21">
        <f>IF(Q302&gt;$B$10,0,IF(Q302&lt;=$B$9,Z301*$J$11/Q302,Z301*$I$11/($B$9*$B$15+(Q302-$B$9)*$B$16)))</f>
        <v/>
      </c>
      <c r="AA302" s="21">
        <f>IF(Q302&gt;$B$10,0,IF(Q302&lt;=$B$9,AA301*$J$12/Q302,AA301*$I$12/($B$9*$B$15+(Q302-$B$9)*$B$16)))</f>
        <v/>
      </c>
      <c r="AB302" s="21">
        <f>IF(Q302&gt;$B$10,0,IF(Q302&lt;=$B$9,AB301*$J$13/Q302,AB301*$I$13/($B$9*$B$15+(Q302-$B$9)*$B$16)))</f>
        <v/>
      </c>
      <c r="AC302" s="21">
        <f>IF(Q302&gt;$B$10,0,IF(Q302&lt;=$B$9,AC301*$J$14/Q302,AC301*$I$14/($B$9*$B$15+(Q302-$B$9)*$B$16)))</f>
        <v/>
      </c>
      <c r="AD302" s="21">
        <f>IF(Q302&gt;$B$10,0,IF(Q302&lt;=$B$9,AD301*$J$15/Q302,AD301*$I$15/($B$9*$B$15+(Q302-$B$9)*$B$16)))</f>
        <v/>
      </c>
      <c r="AE302" s="21">
        <f>IF(Q302&gt;$B$10,0,IF(Q302&lt;=$B$9,AE301*$J$16/Q302,AE301*$I$16/($B$9*$B$15+(Q302-$B$9)*$B$16)))</f>
        <v/>
      </c>
    </row>
    <row r="303" ht="15" customHeight="1" s="22">
      <c r="D303" s="33" t="n"/>
      <c r="E303" s="40" t="n"/>
      <c r="F303" s="35" t="n"/>
      <c r="G303" s="35" t="n"/>
      <c r="H303" s="35" t="n"/>
      <c r="Q303" s="21">
        <f>Q302+1</f>
        <v/>
      </c>
      <c r="R303" s="21">
        <f>MAX(Q303-$B$9,0)</f>
        <v/>
      </c>
      <c r="S303" s="21">
        <f>MIN(Q303,$B$9)</f>
        <v/>
      </c>
      <c r="T303" s="21">
        <f>IF(Q303&gt;$B$10,0,IF(Q303&lt;=$B$9,T302*$J$5/Q303,T302*$I$5/($B$9*$B$15+(Q303-$B$9)*$B$16)))</f>
        <v/>
      </c>
      <c r="U303" s="21">
        <f>IF(Q303&gt;$B$10,0,IF(Q303&lt;=$B$9,U302*$J$6/Q303,U302*$I$6/($B$9*$B$15+(Q303-$B$9)*$B$16)))</f>
        <v/>
      </c>
      <c r="V303" s="21">
        <f>IF(Q303&gt;$B$10,0,IF(Q303&lt;=$B$9,V302*$J$7/Q303,V302*$I$7/($B$9*$B$15+(Q303-$B$9)*$B$16)))</f>
        <v/>
      </c>
      <c r="W303" s="21">
        <f>IF(Q303&gt;$B$10,0,IF(Q303&lt;=$B$9,W302*$J$8/Q303,W302*$I$8/($B$9*$B$15+(Q303-$B$9)*$B$16)))</f>
        <v/>
      </c>
      <c r="X303" s="21">
        <f>IF(Q303&gt;$B$10,0,IF(Q303&lt;=$B$9,X302*$J$9/Q303,X302*$I$9/($B$9*$B$15+(Q303-$B$9)*$B$16)))</f>
        <v/>
      </c>
      <c r="Y303" s="21">
        <f>IF(Q303&gt;$B$10,0,IF(Q303&lt;=$B$9,Y302*$J$10/Q303,Y302*$I$10/($B$9*$B$15+(Q303-$B$9)*$B$16)))</f>
        <v/>
      </c>
      <c r="Z303" s="21">
        <f>IF(Q303&gt;$B$10,0,IF(Q303&lt;=$B$9,Z302*$J$11/Q303,Z302*$I$11/($B$9*$B$15+(Q303-$B$9)*$B$16)))</f>
        <v/>
      </c>
      <c r="AA303" s="21">
        <f>IF(Q303&gt;$B$10,0,IF(Q303&lt;=$B$9,AA302*$J$12/Q303,AA302*$I$12/($B$9*$B$15+(Q303-$B$9)*$B$16)))</f>
        <v/>
      </c>
      <c r="AB303" s="21">
        <f>IF(Q303&gt;$B$10,0,IF(Q303&lt;=$B$9,AB302*$J$13/Q303,AB302*$I$13/($B$9*$B$15+(Q303-$B$9)*$B$16)))</f>
        <v/>
      </c>
      <c r="AC303" s="21">
        <f>IF(Q303&gt;$B$10,0,IF(Q303&lt;=$B$9,AC302*$J$14/Q303,AC302*$I$14/($B$9*$B$15+(Q303-$B$9)*$B$16)))</f>
        <v/>
      </c>
      <c r="AD303" s="21">
        <f>IF(Q303&gt;$B$10,0,IF(Q303&lt;=$B$9,AD302*$J$15/Q303,AD302*$I$15/($B$9*$B$15+(Q303-$B$9)*$B$16)))</f>
        <v/>
      </c>
      <c r="AE303" s="21">
        <f>IF(Q303&gt;$B$10,0,IF(Q303&lt;=$B$9,AE302*$J$16/Q303,AE302*$I$16/($B$9*$B$15+(Q303-$B$9)*$B$16)))</f>
        <v/>
      </c>
    </row>
    <row r="304" ht="15" customHeight="1" s="22">
      <c r="D304" s="33" t="n"/>
      <c r="E304" s="40" t="n"/>
      <c r="F304" s="35" t="n"/>
      <c r="G304" s="35" t="n"/>
      <c r="H304" s="35" t="n"/>
      <c r="Q304" s="21">
        <f>Q303+1</f>
        <v/>
      </c>
      <c r="R304" s="21">
        <f>MAX(Q304-$B$9,0)</f>
        <v/>
      </c>
      <c r="S304" s="21">
        <f>MIN(Q304,$B$9)</f>
        <v/>
      </c>
      <c r="T304" s="21">
        <f>IF(Q304&gt;$B$10,0,IF(Q304&lt;=$B$9,T303*$J$5/Q304,T303*$I$5/($B$9*$B$15+(Q304-$B$9)*$B$16)))</f>
        <v/>
      </c>
      <c r="U304" s="21">
        <f>IF(Q304&gt;$B$10,0,IF(Q304&lt;=$B$9,U303*$J$6/Q304,U303*$I$6/($B$9*$B$15+(Q304-$B$9)*$B$16)))</f>
        <v/>
      </c>
      <c r="V304" s="21">
        <f>IF(Q304&gt;$B$10,0,IF(Q304&lt;=$B$9,V303*$J$7/Q304,V303*$I$7/($B$9*$B$15+(Q304-$B$9)*$B$16)))</f>
        <v/>
      </c>
      <c r="W304" s="21">
        <f>IF(Q304&gt;$B$10,0,IF(Q304&lt;=$B$9,W303*$J$8/Q304,W303*$I$8/($B$9*$B$15+(Q304-$B$9)*$B$16)))</f>
        <v/>
      </c>
      <c r="X304" s="21">
        <f>IF(Q304&gt;$B$10,0,IF(Q304&lt;=$B$9,X303*$J$9/Q304,X303*$I$9/($B$9*$B$15+(Q304-$B$9)*$B$16)))</f>
        <v/>
      </c>
      <c r="Y304" s="21">
        <f>IF(Q304&gt;$B$10,0,IF(Q304&lt;=$B$9,Y303*$J$10/Q304,Y303*$I$10/($B$9*$B$15+(Q304-$B$9)*$B$16)))</f>
        <v/>
      </c>
      <c r="Z304" s="21">
        <f>IF(Q304&gt;$B$10,0,IF(Q304&lt;=$B$9,Z303*$J$11/Q304,Z303*$I$11/($B$9*$B$15+(Q304-$B$9)*$B$16)))</f>
        <v/>
      </c>
      <c r="AA304" s="21">
        <f>IF(Q304&gt;$B$10,0,IF(Q304&lt;=$B$9,AA303*$J$12/Q304,AA303*$I$12/($B$9*$B$15+(Q304-$B$9)*$B$16)))</f>
        <v/>
      </c>
      <c r="AB304" s="21">
        <f>IF(Q304&gt;$B$10,0,IF(Q304&lt;=$B$9,AB303*$J$13/Q304,AB303*$I$13/($B$9*$B$15+(Q304-$B$9)*$B$16)))</f>
        <v/>
      </c>
      <c r="AC304" s="21">
        <f>IF(Q304&gt;$B$10,0,IF(Q304&lt;=$B$9,AC303*$J$14/Q304,AC303*$I$14/($B$9*$B$15+(Q304-$B$9)*$B$16)))</f>
        <v/>
      </c>
      <c r="AD304" s="21">
        <f>IF(Q304&gt;$B$10,0,IF(Q304&lt;=$B$9,AD303*$J$15/Q304,AD303*$I$15/($B$9*$B$15+(Q304-$B$9)*$B$16)))</f>
        <v/>
      </c>
      <c r="AE304" s="21">
        <f>IF(Q304&gt;$B$10,0,IF(Q304&lt;=$B$9,AE303*$J$16/Q304,AE303*$I$16/($B$9*$B$15+(Q304-$B$9)*$B$16)))</f>
        <v/>
      </c>
    </row>
    <row r="305" ht="15" customHeight="1" s="22">
      <c r="D305" s="33" t="n"/>
      <c r="E305" s="40" t="n"/>
      <c r="F305" s="35" t="n"/>
      <c r="G305" s="35" t="n"/>
      <c r="H305" s="35" t="n"/>
      <c r="Q305" s="21">
        <f>Q304+1</f>
        <v/>
      </c>
      <c r="R305" s="21">
        <f>MAX(Q305-$B$9,0)</f>
        <v/>
      </c>
      <c r="S305" s="21">
        <f>MIN(Q305,$B$9)</f>
        <v/>
      </c>
      <c r="T305" s="21">
        <f>IF(Q305&gt;$B$10,0,IF(Q305&lt;=$B$9,T304*$J$5/Q305,T304*$I$5/($B$9*$B$15+(Q305-$B$9)*$B$16)))</f>
        <v/>
      </c>
      <c r="U305" s="21">
        <f>IF(Q305&gt;$B$10,0,IF(Q305&lt;=$B$9,U304*$J$6/Q305,U304*$I$6/($B$9*$B$15+(Q305-$B$9)*$B$16)))</f>
        <v/>
      </c>
      <c r="V305" s="21">
        <f>IF(Q305&gt;$B$10,0,IF(Q305&lt;=$B$9,V304*$J$7/Q305,V304*$I$7/($B$9*$B$15+(Q305-$B$9)*$B$16)))</f>
        <v/>
      </c>
      <c r="W305" s="21">
        <f>IF(Q305&gt;$B$10,0,IF(Q305&lt;=$B$9,W304*$J$8/Q305,W304*$I$8/($B$9*$B$15+(Q305-$B$9)*$B$16)))</f>
        <v/>
      </c>
      <c r="X305" s="21">
        <f>IF(Q305&gt;$B$10,0,IF(Q305&lt;=$B$9,X304*$J$9/Q305,X304*$I$9/($B$9*$B$15+(Q305-$B$9)*$B$16)))</f>
        <v/>
      </c>
      <c r="Y305" s="21">
        <f>IF(Q305&gt;$B$10,0,IF(Q305&lt;=$B$9,Y304*$J$10/Q305,Y304*$I$10/($B$9*$B$15+(Q305-$B$9)*$B$16)))</f>
        <v/>
      </c>
      <c r="Z305" s="21">
        <f>IF(Q305&gt;$B$10,0,IF(Q305&lt;=$B$9,Z304*$J$11/Q305,Z304*$I$11/($B$9*$B$15+(Q305-$B$9)*$B$16)))</f>
        <v/>
      </c>
      <c r="AA305" s="21">
        <f>IF(Q305&gt;$B$10,0,IF(Q305&lt;=$B$9,AA304*$J$12/Q305,AA304*$I$12/($B$9*$B$15+(Q305-$B$9)*$B$16)))</f>
        <v/>
      </c>
      <c r="AB305" s="21">
        <f>IF(Q305&gt;$B$10,0,IF(Q305&lt;=$B$9,AB304*$J$13/Q305,AB304*$I$13/($B$9*$B$15+(Q305-$B$9)*$B$16)))</f>
        <v/>
      </c>
      <c r="AC305" s="21">
        <f>IF(Q305&gt;$B$10,0,IF(Q305&lt;=$B$9,AC304*$J$14/Q305,AC304*$I$14/($B$9*$B$15+(Q305-$B$9)*$B$16)))</f>
        <v/>
      </c>
      <c r="AD305" s="21">
        <f>IF(Q305&gt;$B$10,0,IF(Q305&lt;=$B$9,AD304*$J$15/Q305,AD304*$I$15/($B$9*$B$15+(Q305-$B$9)*$B$16)))</f>
        <v/>
      </c>
      <c r="AE305" s="21">
        <f>IF(Q305&gt;$B$10,0,IF(Q305&lt;=$B$9,AE304*$J$16/Q305,AE304*$I$16/($B$9*$B$15+(Q305-$B$9)*$B$16)))</f>
        <v/>
      </c>
    </row>
    <row r="306" ht="15" customHeight="1" s="22">
      <c r="D306" s="33" t="n"/>
      <c r="E306" s="40" t="n"/>
      <c r="F306" s="35" t="n"/>
      <c r="G306" s="35" t="n"/>
      <c r="H306" s="35" t="n"/>
      <c r="Q306" s="21">
        <f>Q305+1</f>
        <v/>
      </c>
      <c r="R306" s="21">
        <f>MAX(Q306-$B$9,0)</f>
        <v/>
      </c>
      <c r="S306" s="21">
        <f>MIN(Q306,$B$9)</f>
        <v/>
      </c>
      <c r="T306" s="21">
        <f>IF(Q306&gt;$B$10,0,IF(Q306&lt;=$B$9,T305*$J$5/Q306,T305*$I$5/($B$9*$B$15+(Q306-$B$9)*$B$16)))</f>
        <v/>
      </c>
      <c r="U306" s="21">
        <f>IF(Q306&gt;$B$10,0,IF(Q306&lt;=$B$9,U305*$J$6/Q306,U305*$I$6/($B$9*$B$15+(Q306-$B$9)*$B$16)))</f>
        <v/>
      </c>
      <c r="V306" s="21">
        <f>IF(Q306&gt;$B$10,0,IF(Q306&lt;=$B$9,V305*$J$7/Q306,V305*$I$7/($B$9*$B$15+(Q306-$B$9)*$B$16)))</f>
        <v/>
      </c>
      <c r="W306" s="21">
        <f>IF(Q306&gt;$B$10,0,IF(Q306&lt;=$B$9,W305*$J$8/Q306,W305*$I$8/($B$9*$B$15+(Q306-$B$9)*$B$16)))</f>
        <v/>
      </c>
      <c r="X306" s="21">
        <f>IF(Q306&gt;$B$10,0,IF(Q306&lt;=$B$9,X305*$J$9/Q306,X305*$I$9/($B$9*$B$15+(Q306-$B$9)*$B$16)))</f>
        <v/>
      </c>
      <c r="Y306" s="21">
        <f>IF(Q306&gt;$B$10,0,IF(Q306&lt;=$B$9,Y305*$J$10/Q306,Y305*$I$10/($B$9*$B$15+(Q306-$B$9)*$B$16)))</f>
        <v/>
      </c>
      <c r="Z306" s="21">
        <f>IF(Q306&gt;$B$10,0,IF(Q306&lt;=$B$9,Z305*$J$11/Q306,Z305*$I$11/($B$9*$B$15+(Q306-$B$9)*$B$16)))</f>
        <v/>
      </c>
      <c r="AA306" s="21">
        <f>IF(Q306&gt;$B$10,0,IF(Q306&lt;=$B$9,AA305*$J$12/Q306,AA305*$I$12/($B$9*$B$15+(Q306-$B$9)*$B$16)))</f>
        <v/>
      </c>
      <c r="AB306" s="21">
        <f>IF(Q306&gt;$B$10,0,IF(Q306&lt;=$B$9,AB305*$J$13/Q306,AB305*$I$13/($B$9*$B$15+(Q306-$B$9)*$B$16)))</f>
        <v/>
      </c>
      <c r="AC306" s="21">
        <f>IF(Q306&gt;$B$10,0,IF(Q306&lt;=$B$9,AC305*$J$14/Q306,AC305*$I$14/($B$9*$B$15+(Q306-$B$9)*$B$16)))</f>
        <v/>
      </c>
      <c r="AD306" s="21">
        <f>IF(Q306&gt;$B$10,0,IF(Q306&lt;=$B$9,AD305*$J$15/Q306,AD305*$I$15/($B$9*$B$15+(Q306-$B$9)*$B$16)))</f>
        <v/>
      </c>
      <c r="AE306" s="21">
        <f>IF(Q306&gt;$B$10,0,IF(Q306&lt;=$B$9,AE305*$J$16/Q306,AE305*$I$16/($B$9*$B$15+(Q306-$B$9)*$B$16)))</f>
        <v/>
      </c>
    </row>
    <row r="307" ht="15" customHeight="1" s="22">
      <c r="D307" s="33" t="n"/>
      <c r="E307" s="40" t="n"/>
      <c r="F307" s="35" t="n"/>
      <c r="G307" s="35" t="n"/>
      <c r="H307" s="35" t="n"/>
      <c r="Q307" s="21">
        <f>Q306+1</f>
        <v/>
      </c>
      <c r="R307" s="21">
        <f>MAX(Q307-$B$9,0)</f>
        <v/>
      </c>
      <c r="S307" s="21">
        <f>MIN(Q307,$B$9)</f>
        <v/>
      </c>
      <c r="T307" s="21">
        <f>IF(Q307&gt;$B$10,0,IF(Q307&lt;=$B$9,T306*$J$5/Q307,T306*$I$5/($B$9*$B$15+(Q307-$B$9)*$B$16)))</f>
        <v/>
      </c>
      <c r="U307" s="21">
        <f>IF(Q307&gt;$B$10,0,IF(Q307&lt;=$B$9,U306*$J$6/Q307,U306*$I$6/($B$9*$B$15+(Q307-$B$9)*$B$16)))</f>
        <v/>
      </c>
      <c r="V307" s="21">
        <f>IF(Q307&gt;$B$10,0,IF(Q307&lt;=$B$9,V306*$J$7/Q307,V306*$I$7/($B$9*$B$15+(Q307-$B$9)*$B$16)))</f>
        <v/>
      </c>
      <c r="W307" s="21">
        <f>IF(Q307&gt;$B$10,0,IF(Q307&lt;=$B$9,W306*$J$8/Q307,W306*$I$8/($B$9*$B$15+(Q307-$B$9)*$B$16)))</f>
        <v/>
      </c>
      <c r="X307" s="21">
        <f>IF(Q307&gt;$B$10,0,IF(Q307&lt;=$B$9,X306*$J$9/Q307,X306*$I$9/($B$9*$B$15+(Q307-$B$9)*$B$16)))</f>
        <v/>
      </c>
      <c r="Y307" s="21">
        <f>IF(Q307&gt;$B$10,0,IF(Q307&lt;=$B$9,Y306*$J$10/Q307,Y306*$I$10/($B$9*$B$15+(Q307-$B$9)*$B$16)))</f>
        <v/>
      </c>
      <c r="Z307" s="21">
        <f>IF(Q307&gt;$B$10,0,IF(Q307&lt;=$B$9,Z306*$J$11/Q307,Z306*$I$11/($B$9*$B$15+(Q307-$B$9)*$B$16)))</f>
        <v/>
      </c>
      <c r="AA307" s="21">
        <f>IF(Q307&gt;$B$10,0,IF(Q307&lt;=$B$9,AA306*$J$12/Q307,AA306*$I$12/($B$9*$B$15+(Q307-$B$9)*$B$16)))</f>
        <v/>
      </c>
      <c r="AB307" s="21">
        <f>IF(Q307&gt;$B$10,0,IF(Q307&lt;=$B$9,AB306*$J$13/Q307,AB306*$I$13/($B$9*$B$15+(Q307-$B$9)*$B$16)))</f>
        <v/>
      </c>
      <c r="AC307" s="21">
        <f>IF(Q307&gt;$B$10,0,IF(Q307&lt;=$B$9,AC306*$J$14/Q307,AC306*$I$14/($B$9*$B$15+(Q307-$B$9)*$B$16)))</f>
        <v/>
      </c>
      <c r="AD307" s="21">
        <f>IF(Q307&gt;$B$10,0,IF(Q307&lt;=$B$9,AD306*$J$15/Q307,AD306*$I$15/($B$9*$B$15+(Q307-$B$9)*$B$16)))</f>
        <v/>
      </c>
      <c r="AE307" s="21">
        <f>IF(Q307&gt;$B$10,0,IF(Q307&lt;=$B$9,AE306*$J$16/Q307,AE306*$I$16/($B$9*$B$15+(Q307-$B$9)*$B$16)))</f>
        <v/>
      </c>
    </row>
    <row r="308" ht="15" customHeight="1" s="22">
      <c r="D308" s="33" t="n"/>
      <c r="E308" s="40" t="n"/>
      <c r="F308" s="35" t="n"/>
      <c r="G308" s="35" t="n"/>
      <c r="H308" s="35" t="n"/>
      <c r="Q308" s="21">
        <f>Q307+1</f>
        <v/>
      </c>
      <c r="R308" s="21">
        <f>MAX(Q308-$B$9,0)</f>
        <v/>
      </c>
      <c r="S308" s="21">
        <f>MIN(Q308,$B$9)</f>
        <v/>
      </c>
      <c r="T308" s="21">
        <f>IF(Q308&gt;$B$10,0,IF(Q308&lt;=$B$9,T307*$J$5/Q308,T307*$I$5/($B$9*$B$15+(Q308-$B$9)*$B$16)))</f>
        <v/>
      </c>
      <c r="U308" s="21">
        <f>IF(Q308&gt;$B$10,0,IF(Q308&lt;=$B$9,U307*$J$6/Q308,U307*$I$6/($B$9*$B$15+(Q308-$B$9)*$B$16)))</f>
        <v/>
      </c>
      <c r="V308" s="21">
        <f>IF(Q308&gt;$B$10,0,IF(Q308&lt;=$B$9,V307*$J$7/Q308,V307*$I$7/($B$9*$B$15+(Q308-$B$9)*$B$16)))</f>
        <v/>
      </c>
      <c r="W308" s="21">
        <f>IF(Q308&gt;$B$10,0,IF(Q308&lt;=$B$9,W307*$J$8/Q308,W307*$I$8/($B$9*$B$15+(Q308-$B$9)*$B$16)))</f>
        <v/>
      </c>
      <c r="X308" s="21">
        <f>IF(Q308&gt;$B$10,0,IF(Q308&lt;=$B$9,X307*$J$9/Q308,X307*$I$9/($B$9*$B$15+(Q308-$B$9)*$B$16)))</f>
        <v/>
      </c>
      <c r="Y308" s="21">
        <f>IF(Q308&gt;$B$10,0,IF(Q308&lt;=$B$9,Y307*$J$10/Q308,Y307*$I$10/($B$9*$B$15+(Q308-$B$9)*$B$16)))</f>
        <v/>
      </c>
      <c r="Z308" s="21">
        <f>IF(Q308&gt;$B$10,0,IF(Q308&lt;=$B$9,Z307*$J$11/Q308,Z307*$I$11/($B$9*$B$15+(Q308-$B$9)*$B$16)))</f>
        <v/>
      </c>
      <c r="AA308" s="21">
        <f>IF(Q308&gt;$B$10,0,IF(Q308&lt;=$B$9,AA307*$J$12/Q308,AA307*$I$12/($B$9*$B$15+(Q308-$B$9)*$B$16)))</f>
        <v/>
      </c>
      <c r="AB308" s="21">
        <f>IF(Q308&gt;$B$10,0,IF(Q308&lt;=$B$9,AB307*$J$13/Q308,AB307*$I$13/($B$9*$B$15+(Q308-$B$9)*$B$16)))</f>
        <v/>
      </c>
      <c r="AC308" s="21">
        <f>IF(Q308&gt;$B$10,0,IF(Q308&lt;=$B$9,AC307*$J$14/Q308,AC307*$I$14/($B$9*$B$15+(Q308-$B$9)*$B$16)))</f>
        <v/>
      </c>
      <c r="AD308" s="21">
        <f>IF(Q308&gt;$B$10,0,IF(Q308&lt;=$B$9,AD307*$J$15/Q308,AD307*$I$15/($B$9*$B$15+(Q308-$B$9)*$B$16)))</f>
        <v/>
      </c>
      <c r="AE308" s="21">
        <f>IF(Q308&gt;$B$10,0,IF(Q308&lt;=$B$9,AE307*$J$16/Q308,AE307*$I$16/($B$9*$B$15+(Q308-$B$9)*$B$16)))</f>
        <v/>
      </c>
    </row>
    <row r="309" ht="15" customHeight="1" s="22">
      <c r="D309" s="33" t="n"/>
      <c r="E309" s="40" t="n"/>
      <c r="F309" s="35" t="n"/>
      <c r="G309" s="35" t="n"/>
      <c r="H309" s="35" t="n"/>
      <c r="Q309" s="21">
        <f>Q308+1</f>
        <v/>
      </c>
      <c r="R309" s="21">
        <f>MAX(Q309-$B$9,0)</f>
        <v/>
      </c>
      <c r="S309" s="21">
        <f>MIN(Q309,$B$9)</f>
        <v/>
      </c>
      <c r="T309" s="21">
        <f>IF(Q309&gt;$B$10,0,IF(Q309&lt;=$B$9,T308*$J$5/Q309,T308*$I$5/($B$9*$B$15+(Q309-$B$9)*$B$16)))</f>
        <v/>
      </c>
      <c r="U309" s="21">
        <f>IF(Q309&gt;$B$10,0,IF(Q309&lt;=$B$9,U308*$J$6/Q309,U308*$I$6/($B$9*$B$15+(Q309-$B$9)*$B$16)))</f>
        <v/>
      </c>
      <c r="V309" s="21">
        <f>IF(Q309&gt;$B$10,0,IF(Q309&lt;=$B$9,V308*$J$7/Q309,V308*$I$7/($B$9*$B$15+(Q309-$B$9)*$B$16)))</f>
        <v/>
      </c>
      <c r="W309" s="21">
        <f>IF(Q309&gt;$B$10,0,IF(Q309&lt;=$B$9,W308*$J$8/Q309,W308*$I$8/($B$9*$B$15+(Q309-$B$9)*$B$16)))</f>
        <v/>
      </c>
      <c r="X309" s="21">
        <f>IF(Q309&gt;$B$10,0,IF(Q309&lt;=$B$9,X308*$J$9/Q309,X308*$I$9/($B$9*$B$15+(Q309-$B$9)*$B$16)))</f>
        <v/>
      </c>
      <c r="Y309" s="21">
        <f>IF(Q309&gt;$B$10,0,IF(Q309&lt;=$B$9,Y308*$J$10/Q309,Y308*$I$10/($B$9*$B$15+(Q309-$B$9)*$B$16)))</f>
        <v/>
      </c>
      <c r="Z309" s="21">
        <f>IF(Q309&gt;$B$10,0,IF(Q309&lt;=$B$9,Z308*$J$11/Q309,Z308*$I$11/($B$9*$B$15+(Q309-$B$9)*$B$16)))</f>
        <v/>
      </c>
      <c r="AA309" s="21">
        <f>IF(Q309&gt;$B$10,0,IF(Q309&lt;=$B$9,AA308*$J$12/Q309,AA308*$I$12/($B$9*$B$15+(Q309-$B$9)*$B$16)))</f>
        <v/>
      </c>
      <c r="AB309" s="21">
        <f>IF(Q309&gt;$B$10,0,IF(Q309&lt;=$B$9,AB308*$J$13/Q309,AB308*$I$13/($B$9*$B$15+(Q309-$B$9)*$B$16)))</f>
        <v/>
      </c>
      <c r="AC309" s="21">
        <f>IF(Q309&gt;$B$10,0,IF(Q309&lt;=$B$9,AC308*$J$14/Q309,AC308*$I$14/($B$9*$B$15+(Q309-$B$9)*$B$16)))</f>
        <v/>
      </c>
      <c r="AD309" s="21">
        <f>IF(Q309&gt;$B$10,0,IF(Q309&lt;=$B$9,AD308*$J$15/Q309,AD308*$I$15/($B$9*$B$15+(Q309-$B$9)*$B$16)))</f>
        <v/>
      </c>
      <c r="AE309" s="21">
        <f>IF(Q309&gt;$B$10,0,IF(Q309&lt;=$B$9,AE308*$J$16/Q309,AE308*$I$16/($B$9*$B$15+(Q309-$B$9)*$B$16)))</f>
        <v/>
      </c>
    </row>
    <row r="310" ht="15" customHeight="1" s="22">
      <c r="D310" s="33" t="n"/>
      <c r="E310" s="40" t="n"/>
      <c r="F310" s="35" t="n"/>
      <c r="G310" s="35" t="n"/>
      <c r="H310" s="35" t="n"/>
      <c r="Q310" s="21">
        <f>Q309+1</f>
        <v/>
      </c>
      <c r="R310" s="21">
        <f>MAX(Q310-$B$9,0)</f>
        <v/>
      </c>
      <c r="S310" s="21">
        <f>MIN(Q310,$B$9)</f>
        <v/>
      </c>
      <c r="T310" s="21">
        <f>IF(Q310&gt;$B$10,0,IF(Q310&lt;=$B$9,T309*$J$5/Q310,T309*$I$5/($B$9*$B$15+(Q310-$B$9)*$B$16)))</f>
        <v/>
      </c>
      <c r="U310" s="21">
        <f>IF(Q310&gt;$B$10,0,IF(Q310&lt;=$B$9,U309*$J$6/Q310,U309*$I$6/($B$9*$B$15+(Q310-$B$9)*$B$16)))</f>
        <v/>
      </c>
      <c r="V310" s="21">
        <f>IF(Q310&gt;$B$10,0,IF(Q310&lt;=$B$9,V309*$J$7/Q310,V309*$I$7/($B$9*$B$15+(Q310-$B$9)*$B$16)))</f>
        <v/>
      </c>
      <c r="W310" s="21">
        <f>IF(Q310&gt;$B$10,0,IF(Q310&lt;=$B$9,W309*$J$8/Q310,W309*$I$8/($B$9*$B$15+(Q310-$B$9)*$B$16)))</f>
        <v/>
      </c>
      <c r="X310" s="21">
        <f>IF(Q310&gt;$B$10,0,IF(Q310&lt;=$B$9,X309*$J$9/Q310,X309*$I$9/($B$9*$B$15+(Q310-$B$9)*$B$16)))</f>
        <v/>
      </c>
      <c r="Y310" s="21">
        <f>IF(Q310&gt;$B$10,0,IF(Q310&lt;=$B$9,Y309*$J$10/Q310,Y309*$I$10/($B$9*$B$15+(Q310-$B$9)*$B$16)))</f>
        <v/>
      </c>
      <c r="Z310" s="21">
        <f>IF(Q310&gt;$B$10,0,IF(Q310&lt;=$B$9,Z309*$J$11/Q310,Z309*$I$11/($B$9*$B$15+(Q310-$B$9)*$B$16)))</f>
        <v/>
      </c>
      <c r="AA310" s="21">
        <f>IF(Q310&gt;$B$10,0,IF(Q310&lt;=$B$9,AA309*$J$12/Q310,AA309*$I$12/($B$9*$B$15+(Q310-$B$9)*$B$16)))</f>
        <v/>
      </c>
      <c r="AB310" s="21">
        <f>IF(Q310&gt;$B$10,0,IF(Q310&lt;=$B$9,AB309*$J$13/Q310,AB309*$I$13/($B$9*$B$15+(Q310-$B$9)*$B$16)))</f>
        <v/>
      </c>
      <c r="AC310" s="21">
        <f>IF(Q310&gt;$B$10,0,IF(Q310&lt;=$B$9,AC309*$J$14/Q310,AC309*$I$14/($B$9*$B$15+(Q310-$B$9)*$B$16)))</f>
        <v/>
      </c>
      <c r="AD310" s="21">
        <f>IF(Q310&gt;$B$10,0,IF(Q310&lt;=$B$9,AD309*$J$15/Q310,AD309*$I$15/($B$9*$B$15+(Q310-$B$9)*$B$16)))</f>
        <v/>
      </c>
      <c r="AE310" s="21">
        <f>IF(Q310&gt;$B$10,0,IF(Q310&lt;=$B$9,AE309*$J$16/Q310,AE309*$I$16/($B$9*$B$15+(Q310-$B$9)*$B$16)))</f>
        <v/>
      </c>
    </row>
    <row r="311" ht="15" customHeight="1" s="22">
      <c r="D311" s="33" t="n"/>
      <c r="E311" s="40" t="n"/>
      <c r="F311" s="35" t="n"/>
      <c r="G311" s="35" t="n"/>
      <c r="H311" s="35" t="n"/>
      <c r="Q311" s="21">
        <f>Q310+1</f>
        <v/>
      </c>
      <c r="R311" s="21">
        <f>MAX(Q311-$B$9,0)</f>
        <v/>
      </c>
      <c r="S311" s="21">
        <f>MIN(Q311,$B$9)</f>
        <v/>
      </c>
      <c r="T311" s="21">
        <f>IF(Q311&gt;$B$10,0,IF(Q311&lt;=$B$9,T310*$J$5/Q311,T310*$I$5/($B$9*$B$15+(Q311-$B$9)*$B$16)))</f>
        <v/>
      </c>
      <c r="U311" s="21">
        <f>IF(Q311&gt;$B$10,0,IF(Q311&lt;=$B$9,U310*$J$6/Q311,U310*$I$6/($B$9*$B$15+(Q311-$B$9)*$B$16)))</f>
        <v/>
      </c>
      <c r="V311" s="21">
        <f>IF(Q311&gt;$B$10,0,IF(Q311&lt;=$B$9,V310*$J$7/Q311,V310*$I$7/($B$9*$B$15+(Q311-$B$9)*$B$16)))</f>
        <v/>
      </c>
      <c r="W311" s="21">
        <f>IF(Q311&gt;$B$10,0,IF(Q311&lt;=$B$9,W310*$J$8/Q311,W310*$I$8/($B$9*$B$15+(Q311-$B$9)*$B$16)))</f>
        <v/>
      </c>
      <c r="X311" s="21">
        <f>IF(Q311&gt;$B$10,0,IF(Q311&lt;=$B$9,X310*$J$9/Q311,X310*$I$9/($B$9*$B$15+(Q311-$B$9)*$B$16)))</f>
        <v/>
      </c>
      <c r="Y311" s="21">
        <f>IF(Q311&gt;$B$10,0,IF(Q311&lt;=$B$9,Y310*$J$10/Q311,Y310*$I$10/($B$9*$B$15+(Q311-$B$9)*$B$16)))</f>
        <v/>
      </c>
      <c r="Z311" s="21">
        <f>IF(Q311&gt;$B$10,0,IF(Q311&lt;=$B$9,Z310*$J$11/Q311,Z310*$I$11/($B$9*$B$15+(Q311-$B$9)*$B$16)))</f>
        <v/>
      </c>
      <c r="AA311" s="21">
        <f>IF(Q311&gt;$B$10,0,IF(Q311&lt;=$B$9,AA310*$J$12/Q311,AA310*$I$12/($B$9*$B$15+(Q311-$B$9)*$B$16)))</f>
        <v/>
      </c>
      <c r="AB311" s="21">
        <f>IF(Q311&gt;$B$10,0,IF(Q311&lt;=$B$9,AB310*$J$13/Q311,AB310*$I$13/($B$9*$B$15+(Q311-$B$9)*$B$16)))</f>
        <v/>
      </c>
      <c r="AC311" s="21">
        <f>IF(Q311&gt;$B$10,0,IF(Q311&lt;=$B$9,AC310*$J$14/Q311,AC310*$I$14/($B$9*$B$15+(Q311-$B$9)*$B$16)))</f>
        <v/>
      </c>
      <c r="AD311" s="21">
        <f>IF(Q311&gt;$B$10,0,IF(Q311&lt;=$B$9,AD310*$J$15/Q311,AD310*$I$15/($B$9*$B$15+(Q311-$B$9)*$B$16)))</f>
        <v/>
      </c>
      <c r="AE311" s="21">
        <f>IF(Q311&gt;$B$10,0,IF(Q311&lt;=$B$9,AE310*$J$16/Q311,AE310*$I$16/($B$9*$B$15+(Q311-$B$9)*$B$16)))</f>
        <v/>
      </c>
    </row>
    <row r="312" ht="15" customHeight="1" s="22">
      <c r="D312" s="33" t="n"/>
      <c r="E312" s="40" t="n"/>
      <c r="F312" s="35" t="n"/>
      <c r="G312" s="35" t="n"/>
      <c r="H312" s="35" t="n"/>
      <c r="Q312" s="21">
        <f>Q311+1</f>
        <v/>
      </c>
      <c r="R312" s="21">
        <f>MAX(Q312-$B$9,0)</f>
        <v/>
      </c>
      <c r="S312" s="21">
        <f>MIN(Q312,$B$9)</f>
        <v/>
      </c>
      <c r="T312" s="21">
        <f>IF(Q312&gt;$B$10,0,IF(Q312&lt;=$B$9,T311*$J$5/Q312,T311*$I$5/($B$9*$B$15+(Q312-$B$9)*$B$16)))</f>
        <v/>
      </c>
      <c r="U312" s="21">
        <f>IF(Q312&gt;$B$10,0,IF(Q312&lt;=$B$9,U311*$J$6/Q312,U311*$I$6/($B$9*$B$15+(Q312-$B$9)*$B$16)))</f>
        <v/>
      </c>
      <c r="V312" s="21">
        <f>IF(Q312&gt;$B$10,0,IF(Q312&lt;=$B$9,V311*$J$7/Q312,V311*$I$7/($B$9*$B$15+(Q312-$B$9)*$B$16)))</f>
        <v/>
      </c>
      <c r="W312" s="21">
        <f>IF(Q312&gt;$B$10,0,IF(Q312&lt;=$B$9,W311*$J$8/Q312,W311*$I$8/($B$9*$B$15+(Q312-$B$9)*$B$16)))</f>
        <v/>
      </c>
      <c r="X312" s="21">
        <f>IF(Q312&gt;$B$10,0,IF(Q312&lt;=$B$9,X311*$J$9/Q312,X311*$I$9/($B$9*$B$15+(Q312-$B$9)*$B$16)))</f>
        <v/>
      </c>
      <c r="Y312" s="21">
        <f>IF(Q312&gt;$B$10,0,IF(Q312&lt;=$B$9,Y311*$J$10/Q312,Y311*$I$10/($B$9*$B$15+(Q312-$B$9)*$B$16)))</f>
        <v/>
      </c>
      <c r="Z312" s="21">
        <f>IF(Q312&gt;$B$10,0,IF(Q312&lt;=$B$9,Z311*$J$11/Q312,Z311*$I$11/($B$9*$B$15+(Q312-$B$9)*$B$16)))</f>
        <v/>
      </c>
      <c r="AA312" s="21">
        <f>IF(Q312&gt;$B$10,0,IF(Q312&lt;=$B$9,AA311*$J$12/Q312,AA311*$I$12/($B$9*$B$15+(Q312-$B$9)*$B$16)))</f>
        <v/>
      </c>
      <c r="AB312" s="21">
        <f>IF(Q312&gt;$B$10,0,IF(Q312&lt;=$B$9,AB311*$J$13/Q312,AB311*$I$13/($B$9*$B$15+(Q312-$B$9)*$B$16)))</f>
        <v/>
      </c>
      <c r="AC312" s="21">
        <f>IF(Q312&gt;$B$10,0,IF(Q312&lt;=$B$9,AC311*$J$14/Q312,AC311*$I$14/($B$9*$B$15+(Q312-$B$9)*$B$16)))</f>
        <v/>
      </c>
      <c r="AD312" s="21">
        <f>IF(Q312&gt;$B$10,0,IF(Q312&lt;=$B$9,AD311*$J$15/Q312,AD311*$I$15/($B$9*$B$15+(Q312-$B$9)*$B$16)))</f>
        <v/>
      </c>
      <c r="AE312" s="21">
        <f>IF(Q312&gt;$B$10,0,IF(Q312&lt;=$B$9,AE311*$J$16/Q312,AE311*$I$16/($B$9*$B$15+(Q312-$B$9)*$B$16)))</f>
        <v/>
      </c>
    </row>
    <row r="313" ht="15" customHeight="1" s="22">
      <c r="D313" s="33" t="n"/>
      <c r="E313" s="40" t="n"/>
      <c r="F313" s="35" t="n"/>
      <c r="G313" s="35" t="n"/>
      <c r="H313" s="35" t="n"/>
      <c r="Q313" s="21">
        <f>Q312+1</f>
        <v/>
      </c>
      <c r="R313" s="21">
        <f>MAX(Q313-$B$9,0)</f>
        <v/>
      </c>
      <c r="S313" s="21">
        <f>MIN(Q313,$B$9)</f>
        <v/>
      </c>
      <c r="T313" s="21">
        <f>IF(Q313&gt;$B$10,0,IF(Q313&lt;=$B$9,T312*$J$5/Q313,T312*$I$5/($B$9*$B$15+(Q313-$B$9)*$B$16)))</f>
        <v/>
      </c>
      <c r="U313" s="21">
        <f>IF(Q313&gt;$B$10,0,IF(Q313&lt;=$B$9,U312*$J$6/Q313,U312*$I$6/($B$9*$B$15+(Q313-$B$9)*$B$16)))</f>
        <v/>
      </c>
      <c r="V313" s="21">
        <f>IF(Q313&gt;$B$10,0,IF(Q313&lt;=$B$9,V312*$J$7/Q313,V312*$I$7/($B$9*$B$15+(Q313-$B$9)*$B$16)))</f>
        <v/>
      </c>
      <c r="W313" s="21">
        <f>IF(Q313&gt;$B$10,0,IF(Q313&lt;=$B$9,W312*$J$8/Q313,W312*$I$8/($B$9*$B$15+(Q313-$B$9)*$B$16)))</f>
        <v/>
      </c>
      <c r="X313" s="21">
        <f>IF(Q313&gt;$B$10,0,IF(Q313&lt;=$B$9,X312*$J$9/Q313,X312*$I$9/($B$9*$B$15+(Q313-$B$9)*$B$16)))</f>
        <v/>
      </c>
      <c r="Y313" s="21">
        <f>IF(Q313&gt;$B$10,0,IF(Q313&lt;=$B$9,Y312*$J$10/Q313,Y312*$I$10/($B$9*$B$15+(Q313-$B$9)*$B$16)))</f>
        <v/>
      </c>
      <c r="Z313" s="21">
        <f>IF(Q313&gt;$B$10,0,IF(Q313&lt;=$B$9,Z312*$J$11/Q313,Z312*$I$11/($B$9*$B$15+(Q313-$B$9)*$B$16)))</f>
        <v/>
      </c>
      <c r="AA313" s="21">
        <f>IF(Q313&gt;$B$10,0,IF(Q313&lt;=$B$9,AA312*$J$12/Q313,AA312*$I$12/($B$9*$B$15+(Q313-$B$9)*$B$16)))</f>
        <v/>
      </c>
      <c r="AB313" s="21">
        <f>IF(Q313&gt;$B$10,0,IF(Q313&lt;=$B$9,AB312*$J$13/Q313,AB312*$I$13/($B$9*$B$15+(Q313-$B$9)*$B$16)))</f>
        <v/>
      </c>
      <c r="AC313" s="21">
        <f>IF(Q313&gt;$B$10,0,IF(Q313&lt;=$B$9,AC312*$J$14/Q313,AC312*$I$14/($B$9*$B$15+(Q313-$B$9)*$B$16)))</f>
        <v/>
      </c>
      <c r="AD313" s="21">
        <f>IF(Q313&gt;$B$10,0,IF(Q313&lt;=$B$9,AD312*$J$15/Q313,AD312*$I$15/($B$9*$B$15+(Q313-$B$9)*$B$16)))</f>
        <v/>
      </c>
      <c r="AE313" s="21">
        <f>IF(Q313&gt;$B$10,0,IF(Q313&lt;=$B$9,AE312*$J$16/Q313,AE312*$I$16/($B$9*$B$15+(Q313-$B$9)*$B$16)))</f>
        <v/>
      </c>
    </row>
    <row r="314" ht="15" customHeight="1" s="22">
      <c r="D314" s="33" t="n"/>
      <c r="E314" s="40" t="n"/>
      <c r="F314" s="35" t="n"/>
      <c r="G314" s="35" t="n"/>
      <c r="H314" s="35" t="n"/>
      <c r="Q314" s="21">
        <f>Q313+1</f>
        <v/>
      </c>
      <c r="R314" s="21">
        <f>MAX(Q314-$B$9,0)</f>
        <v/>
      </c>
      <c r="S314" s="21">
        <f>MIN(Q314,$B$9)</f>
        <v/>
      </c>
      <c r="T314" s="21">
        <f>IF(Q314&gt;$B$10,0,IF(Q314&lt;=$B$9,T313*$J$5/Q314,T313*$I$5/($B$9*$B$15+(Q314-$B$9)*$B$16)))</f>
        <v/>
      </c>
      <c r="U314" s="21">
        <f>IF(Q314&gt;$B$10,0,IF(Q314&lt;=$B$9,U313*$J$6/Q314,U313*$I$6/($B$9*$B$15+(Q314-$B$9)*$B$16)))</f>
        <v/>
      </c>
      <c r="V314" s="21">
        <f>IF(Q314&gt;$B$10,0,IF(Q314&lt;=$B$9,V313*$J$7/Q314,V313*$I$7/($B$9*$B$15+(Q314-$B$9)*$B$16)))</f>
        <v/>
      </c>
      <c r="W314" s="21">
        <f>IF(Q314&gt;$B$10,0,IF(Q314&lt;=$B$9,W313*$J$8/Q314,W313*$I$8/($B$9*$B$15+(Q314-$B$9)*$B$16)))</f>
        <v/>
      </c>
      <c r="X314" s="21">
        <f>IF(Q314&gt;$B$10,0,IF(Q314&lt;=$B$9,X313*$J$9/Q314,X313*$I$9/($B$9*$B$15+(Q314-$B$9)*$B$16)))</f>
        <v/>
      </c>
      <c r="Y314" s="21">
        <f>IF(Q314&gt;$B$10,0,IF(Q314&lt;=$B$9,Y313*$J$10/Q314,Y313*$I$10/($B$9*$B$15+(Q314-$B$9)*$B$16)))</f>
        <v/>
      </c>
      <c r="Z314" s="21">
        <f>IF(Q314&gt;$B$10,0,IF(Q314&lt;=$B$9,Z313*$J$11/Q314,Z313*$I$11/($B$9*$B$15+(Q314-$B$9)*$B$16)))</f>
        <v/>
      </c>
      <c r="AA314" s="21">
        <f>IF(Q314&gt;$B$10,0,IF(Q314&lt;=$B$9,AA313*$J$12/Q314,AA313*$I$12/($B$9*$B$15+(Q314-$B$9)*$B$16)))</f>
        <v/>
      </c>
      <c r="AB314" s="21">
        <f>IF(Q314&gt;$B$10,0,IF(Q314&lt;=$B$9,AB313*$J$13/Q314,AB313*$I$13/($B$9*$B$15+(Q314-$B$9)*$B$16)))</f>
        <v/>
      </c>
      <c r="AC314" s="21">
        <f>IF(Q314&gt;$B$10,0,IF(Q314&lt;=$B$9,AC313*$J$14/Q314,AC313*$I$14/($B$9*$B$15+(Q314-$B$9)*$B$16)))</f>
        <v/>
      </c>
      <c r="AD314" s="21">
        <f>IF(Q314&gt;$B$10,0,IF(Q314&lt;=$B$9,AD313*$J$15/Q314,AD313*$I$15/($B$9*$B$15+(Q314-$B$9)*$B$16)))</f>
        <v/>
      </c>
      <c r="AE314" s="21">
        <f>IF(Q314&gt;$B$10,0,IF(Q314&lt;=$B$9,AE313*$J$16/Q314,AE313*$I$16/($B$9*$B$15+(Q314-$B$9)*$B$16)))</f>
        <v/>
      </c>
    </row>
    <row r="315" ht="15" customHeight="1" s="22">
      <c r="D315" s="33" t="n"/>
      <c r="E315" s="40" t="n"/>
      <c r="F315" s="35" t="n"/>
      <c r="G315" s="35" t="n"/>
      <c r="H315" s="35" t="n"/>
      <c r="Q315" s="21">
        <f>Q314+1</f>
        <v/>
      </c>
      <c r="R315" s="21">
        <f>MAX(Q315-$B$9,0)</f>
        <v/>
      </c>
      <c r="S315" s="21">
        <f>MIN(Q315,$B$9)</f>
        <v/>
      </c>
      <c r="T315" s="21">
        <f>IF(Q315&gt;$B$10,0,IF(Q315&lt;=$B$9,T314*$J$5/Q315,T314*$I$5/($B$9*$B$15+(Q315-$B$9)*$B$16)))</f>
        <v/>
      </c>
      <c r="U315" s="21">
        <f>IF(Q315&gt;$B$10,0,IF(Q315&lt;=$B$9,U314*$J$6/Q315,U314*$I$6/($B$9*$B$15+(Q315-$B$9)*$B$16)))</f>
        <v/>
      </c>
      <c r="V315" s="21">
        <f>IF(Q315&gt;$B$10,0,IF(Q315&lt;=$B$9,V314*$J$7/Q315,V314*$I$7/($B$9*$B$15+(Q315-$B$9)*$B$16)))</f>
        <v/>
      </c>
      <c r="W315" s="21">
        <f>IF(Q315&gt;$B$10,0,IF(Q315&lt;=$B$9,W314*$J$8/Q315,W314*$I$8/($B$9*$B$15+(Q315-$B$9)*$B$16)))</f>
        <v/>
      </c>
      <c r="X315" s="21">
        <f>IF(Q315&gt;$B$10,0,IF(Q315&lt;=$B$9,X314*$J$9/Q315,X314*$I$9/($B$9*$B$15+(Q315-$B$9)*$B$16)))</f>
        <v/>
      </c>
      <c r="Y315" s="21">
        <f>IF(Q315&gt;$B$10,0,IF(Q315&lt;=$B$9,Y314*$J$10/Q315,Y314*$I$10/($B$9*$B$15+(Q315-$B$9)*$B$16)))</f>
        <v/>
      </c>
      <c r="Z315" s="21">
        <f>IF(Q315&gt;$B$10,0,IF(Q315&lt;=$B$9,Z314*$J$11/Q315,Z314*$I$11/($B$9*$B$15+(Q315-$B$9)*$B$16)))</f>
        <v/>
      </c>
      <c r="AA315" s="21">
        <f>IF(Q315&gt;$B$10,0,IF(Q315&lt;=$B$9,AA314*$J$12/Q315,AA314*$I$12/($B$9*$B$15+(Q315-$B$9)*$B$16)))</f>
        <v/>
      </c>
      <c r="AB315" s="21">
        <f>IF(Q315&gt;$B$10,0,IF(Q315&lt;=$B$9,AB314*$J$13/Q315,AB314*$I$13/($B$9*$B$15+(Q315-$B$9)*$B$16)))</f>
        <v/>
      </c>
      <c r="AC315" s="21">
        <f>IF(Q315&gt;$B$10,0,IF(Q315&lt;=$B$9,AC314*$J$14/Q315,AC314*$I$14/($B$9*$B$15+(Q315-$B$9)*$B$16)))</f>
        <v/>
      </c>
      <c r="AD315" s="21">
        <f>IF(Q315&gt;$B$10,0,IF(Q315&lt;=$B$9,AD314*$J$15/Q315,AD314*$I$15/($B$9*$B$15+(Q315-$B$9)*$B$16)))</f>
        <v/>
      </c>
      <c r="AE315" s="21">
        <f>IF(Q315&gt;$B$10,0,IF(Q315&lt;=$B$9,AE314*$J$16/Q315,AE314*$I$16/($B$9*$B$15+(Q315-$B$9)*$B$16)))</f>
        <v/>
      </c>
    </row>
    <row r="316" ht="15" customHeight="1" s="22">
      <c r="D316" s="33" t="n"/>
      <c r="E316" s="40" t="n"/>
      <c r="F316" s="35" t="n"/>
      <c r="G316" s="35" t="n"/>
      <c r="H316" s="35" t="n"/>
      <c r="Q316" s="21">
        <f>Q315+1</f>
        <v/>
      </c>
      <c r="R316" s="21">
        <f>MAX(Q316-$B$9,0)</f>
        <v/>
      </c>
      <c r="S316" s="21">
        <f>MIN(Q316,$B$9)</f>
        <v/>
      </c>
      <c r="T316" s="21">
        <f>IF(Q316&gt;$B$10,0,IF(Q316&lt;=$B$9,T315*$J$5/Q316,T315*$I$5/($B$9*$B$15+(Q316-$B$9)*$B$16)))</f>
        <v/>
      </c>
      <c r="U316" s="21">
        <f>IF(Q316&gt;$B$10,0,IF(Q316&lt;=$B$9,U315*$J$6/Q316,U315*$I$6/($B$9*$B$15+(Q316-$B$9)*$B$16)))</f>
        <v/>
      </c>
      <c r="V316" s="21">
        <f>IF(Q316&gt;$B$10,0,IF(Q316&lt;=$B$9,V315*$J$7/Q316,V315*$I$7/($B$9*$B$15+(Q316-$B$9)*$B$16)))</f>
        <v/>
      </c>
      <c r="W316" s="21">
        <f>IF(Q316&gt;$B$10,0,IF(Q316&lt;=$B$9,W315*$J$8/Q316,W315*$I$8/($B$9*$B$15+(Q316-$B$9)*$B$16)))</f>
        <v/>
      </c>
      <c r="X316" s="21">
        <f>IF(Q316&gt;$B$10,0,IF(Q316&lt;=$B$9,X315*$J$9/Q316,X315*$I$9/($B$9*$B$15+(Q316-$B$9)*$B$16)))</f>
        <v/>
      </c>
      <c r="Y316" s="21">
        <f>IF(Q316&gt;$B$10,0,IF(Q316&lt;=$B$9,Y315*$J$10/Q316,Y315*$I$10/($B$9*$B$15+(Q316-$B$9)*$B$16)))</f>
        <v/>
      </c>
      <c r="Z316" s="21">
        <f>IF(Q316&gt;$B$10,0,IF(Q316&lt;=$B$9,Z315*$J$11/Q316,Z315*$I$11/($B$9*$B$15+(Q316-$B$9)*$B$16)))</f>
        <v/>
      </c>
      <c r="AA316" s="21">
        <f>IF(Q316&gt;$B$10,0,IF(Q316&lt;=$B$9,AA315*$J$12/Q316,AA315*$I$12/($B$9*$B$15+(Q316-$B$9)*$B$16)))</f>
        <v/>
      </c>
      <c r="AB316" s="21">
        <f>IF(Q316&gt;$B$10,0,IF(Q316&lt;=$B$9,AB315*$J$13/Q316,AB315*$I$13/($B$9*$B$15+(Q316-$B$9)*$B$16)))</f>
        <v/>
      </c>
      <c r="AC316" s="21">
        <f>IF(Q316&gt;$B$10,0,IF(Q316&lt;=$B$9,AC315*$J$14/Q316,AC315*$I$14/($B$9*$B$15+(Q316-$B$9)*$B$16)))</f>
        <v/>
      </c>
      <c r="AD316" s="21">
        <f>IF(Q316&gt;$B$10,0,IF(Q316&lt;=$B$9,AD315*$J$15/Q316,AD315*$I$15/($B$9*$B$15+(Q316-$B$9)*$B$16)))</f>
        <v/>
      </c>
      <c r="AE316" s="21">
        <f>IF(Q316&gt;$B$10,0,IF(Q316&lt;=$B$9,AE315*$J$16/Q316,AE315*$I$16/($B$9*$B$15+(Q316-$B$9)*$B$16)))</f>
        <v/>
      </c>
    </row>
    <row r="317" ht="15" customHeight="1" s="22">
      <c r="D317" s="33" t="n"/>
      <c r="E317" s="40" t="n"/>
      <c r="F317" s="35" t="n"/>
      <c r="G317" s="35" t="n"/>
      <c r="H317" s="35" t="n"/>
      <c r="Q317" s="21">
        <f>Q316+1</f>
        <v/>
      </c>
      <c r="R317" s="21">
        <f>MAX(Q317-$B$9,0)</f>
        <v/>
      </c>
      <c r="S317" s="21">
        <f>MIN(Q317,$B$9)</f>
        <v/>
      </c>
      <c r="T317" s="21">
        <f>IF(Q317&gt;$B$10,0,IF(Q317&lt;=$B$9,T316*$J$5/Q317,T316*$I$5/($B$9*$B$15+(Q317-$B$9)*$B$16)))</f>
        <v/>
      </c>
      <c r="U317" s="21">
        <f>IF(Q317&gt;$B$10,0,IF(Q317&lt;=$B$9,U316*$J$6/Q317,U316*$I$6/($B$9*$B$15+(Q317-$B$9)*$B$16)))</f>
        <v/>
      </c>
      <c r="V317" s="21">
        <f>IF(Q317&gt;$B$10,0,IF(Q317&lt;=$B$9,V316*$J$7/Q317,V316*$I$7/($B$9*$B$15+(Q317-$B$9)*$B$16)))</f>
        <v/>
      </c>
      <c r="W317" s="21">
        <f>IF(Q317&gt;$B$10,0,IF(Q317&lt;=$B$9,W316*$J$8/Q317,W316*$I$8/($B$9*$B$15+(Q317-$B$9)*$B$16)))</f>
        <v/>
      </c>
      <c r="X317" s="21">
        <f>IF(Q317&gt;$B$10,0,IF(Q317&lt;=$B$9,X316*$J$9/Q317,X316*$I$9/($B$9*$B$15+(Q317-$B$9)*$B$16)))</f>
        <v/>
      </c>
      <c r="Y317" s="21">
        <f>IF(Q317&gt;$B$10,0,IF(Q317&lt;=$B$9,Y316*$J$10/Q317,Y316*$I$10/($B$9*$B$15+(Q317-$B$9)*$B$16)))</f>
        <v/>
      </c>
      <c r="Z317" s="21">
        <f>IF(Q317&gt;$B$10,0,IF(Q317&lt;=$B$9,Z316*$J$11/Q317,Z316*$I$11/($B$9*$B$15+(Q317-$B$9)*$B$16)))</f>
        <v/>
      </c>
      <c r="AA317" s="21">
        <f>IF(Q317&gt;$B$10,0,IF(Q317&lt;=$B$9,AA316*$J$12/Q317,AA316*$I$12/($B$9*$B$15+(Q317-$B$9)*$B$16)))</f>
        <v/>
      </c>
      <c r="AB317" s="21">
        <f>IF(Q317&gt;$B$10,0,IF(Q317&lt;=$B$9,AB316*$J$13/Q317,AB316*$I$13/($B$9*$B$15+(Q317-$B$9)*$B$16)))</f>
        <v/>
      </c>
      <c r="AC317" s="21">
        <f>IF(Q317&gt;$B$10,0,IF(Q317&lt;=$B$9,AC316*$J$14/Q317,AC316*$I$14/($B$9*$B$15+(Q317-$B$9)*$B$16)))</f>
        <v/>
      </c>
      <c r="AD317" s="21">
        <f>IF(Q317&gt;$B$10,0,IF(Q317&lt;=$B$9,AD316*$J$15/Q317,AD316*$I$15/($B$9*$B$15+(Q317-$B$9)*$B$16)))</f>
        <v/>
      </c>
      <c r="AE317" s="21">
        <f>IF(Q317&gt;$B$10,0,IF(Q317&lt;=$B$9,AE316*$J$16/Q317,AE316*$I$16/($B$9*$B$15+(Q317-$B$9)*$B$16)))</f>
        <v/>
      </c>
    </row>
    <row r="318" ht="15" customHeight="1" s="22">
      <c r="D318" s="33" t="n"/>
      <c r="E318" s="40" t="n"/>
      <c r="F318" s="35" t="n"/>
      <c r="G318" s="35" t="n"/>
      <c r="H318" s="35" t="n"/>
      <c r="Q318" s="21">
        <f>Q317+1</f>
        <v/>
      </c>
      <c r="R318" s="21">
        <f>MAX(Q318-$B$9,0)</f>
        <v/>
      </c>
      <c r="S318" s="21">
        <f>MIN(Q318,$B$9)</f>
        <v/>
      </c>
      <c r="T318" s="21">
        <f>IF(Q318&gt;$B$10,0,IF(Q318&lt;=$B$9,T317*$J$5/Q318,T317*$I$5/($B$9*$B$15+(Q318-$B$9)*$B$16)))</f>
        <v/>
      </c>
      <c r="U318" s="21">
        <f>IF(Q318&gt;$B$10,0,IF(Q318&lt;=$B$9,U317*$J$6/Q318,U317*$I$6/($B$9*$B$15+(Q318-$B$9)*$B$16)))</f>
        <v/>
      </c>
      <c r="V318" s="21">
        <f>IF(Q318&gt;$B$10,0,IF(Q318&lt;=$B$9,V317*$J$7/Q318,V317*$I$7/($B$9*$B$15+(Q318-$B$9)*$B$16)))</f>
        <v/>
      </c>
      <c r="W318" s="21">
        <f>IF(Q318&gt;$B$10,0,IF(Q318&lt;=$B$9,W317*$J$8/Q318,W317*$I$8/($B$9*$B$15+(Q318-$B$9)*$B$16)))</f>
        <v/>
      </c>
      <c r="X318" s="21">
        <f>IF(Q318&gt;$B$10,0,IF(Q318&lt;=$B$9,X317*$J$9/Q318,X317*$I$9/($B$9*$B$15+(Q318-$B$9)*$B$16)))</f>
        <v/>
      </c>
      <c r="Y318" s="21">
        <f>IF(Q318&gt;$B$10,0,IF(Q318&lt;=$B$9,Y317*$J$10/Q318,Y317*$I$10/($B$9*$B$15+(Q318-$B$9)*$B$16)))</f>
        <v/>
      </c>
      <c r="Z318" s="21">
        <f>IF(Q318&gt;$B$10,0,IF(Q318&lt;=$B$9,Z317*$J$11/Q318,Z317*$I$11/($B$9*$B$15+(Q318-$B$9)*$B$16)))</f>
        <v/>
      </c>
      <c r="AA318" s="21">
        <f>IF(Q318&gt;$B$10,0,IF(Q318&lt;=$B$9,AA317*$J$12/Q318,AA317*$I$12/($B$9*$B$15+(Q318-$B$9)*$B$16)))</f>
        <v/>
      </c>
      <c r="AB318" s="21">
        <f>IF(Q318&gt;$B$10,0,IF(Q318&lt;=$B$9,AB317*$J$13/Q318,AB317*$I$13/($B$9*$B$15+(Q318-$B$9)*$B$16)))</f>
        <v/>
      </c>
      <c r="AC318" s="21">
        <f>IF(Q318&gt;$B$10,0,IF(Q318&lt;=$B$9,AC317*$J$14/Q318,AC317*$I$14/($B$9*$B$15+(Q318-$B$9)*$B$16)))</f>
        <v/>
      </c>
      <c r="AD318" s="21">
        <f>IF(Q318&gt;$B$10,0,IF(Q318&lt;=$B$9,AD317*$J$15/Q318,AD317*$I$15/($B$9*$B$15+(Q318-$B$9)*$B$16)))</f>
        <v/>
      </c>
      <c r="AE318" s="21">
        <f>IF(Q318&gt;$B$10,0,IF(Q318&lt;=$B$9,AE317*$J$16/Q318,AE317*$I$16/($B$9*$B$15+(Q318-$B$9)*$B$16)))</f>
        <v/>
      </c>
    </row>
    <row r="319" ht="15" customHeight="1" s="22">
      <c r="D319" s="33" t="n"/>
      <c r="E319" s="40" t="n"/>
      <c r="F319" s="35" t="n"/>
      <c r="G319" s="35" t="n"/>
      <c r="H319" s="35" t="n"/>
      <c r="Q319" s="21">
        <f>Q318+1</f>
        <v/>
      </c>
      <c r="R319" s="21">
        <f>MAX(Q319-$B$9,0)</f>
        <v/>
      </c>
      <c r="S319" s="21">
        <f>MIN(Q319,$B$9)</f>
        <v/>
      </c>
      <c r="T319" s="21">
        <f>IF(Q319&gt;$B$10,0,IF(Q319&lt;=$B$9,T318*$J$5/Q319,T318*$I$5/($B$9*$B$15+(Q319-$B$9)*$B$16)))</f>
        <v/>
      </c>
      <c r="U319" s="21">
        <f>IF(Q319&gt;$B$10,0,IF(Q319&lt;=$B$9,U318*$J$6/Q319,U318*$I$6/($B$9*$B$15+(Q319-$B$9)*$B$16)))</f>
        <v/>
      </c>
      <c r="V319" s="21">
        <f>IF(Q319&gt;$B$10,0,IF(Q319&lt;=$B$9,V318*$J$7/Q319,V318*$I$7/($B$9*$B$15+(Q319-$B$9)*$B$16)))</f>
        <v/>
      </c>
      <c r="W319" s="21">
        <f>IF(Q319&gt;$B$10,0,IF(Q319&lt;=$B$9,W318*$J$8/Q319,W318*$I$8/($B$9*$B$15+(Q319-$B$9)*$B$16)))</f>
        <v/>
      </c>
      <c r="X319" s="21">
        <f>IF(Q319&gt;$B$10,0,IF(Q319&lt;=$B$9,X318*$J$9/Q319,X318*$I$9/($B$9*$B$15+(Q319-$B$9)*$B$16)))</f>
        <v/>
      </c>
      <c r="Y319" s="21">
        <f>IF(Q319&gt;$B$10,0,IF(Q319&lt;=$B$9,Y318*$J$10/Q319,Y318*$I$10/($B$9*$B$15+(Q319-$B$9)*$B$16)))</f>
        <v/>
      </c>
      <c r="Z319" s="21">
        <f>IF(Q319&gt;$B$10,0,IF(Q319&lt;=$B$9,Z318*$J$11/Q319,Z318*$I$11/($B$9*$B$15+(Q319-$B$9)*$B$16)))</f>
        <v/>
      </c>
      <c r="AA319" s="21">
        <f>IF(Q319&gt;$B$10,0,IF(Q319&lt;=$B$9,AA318*$J$12/Q319,AA318*$I$12/($B$9*$B$15+(Q319-$B$9)*$B$16)))</f>
        <v/>
      </c>
      <c r="AB319" s="21">
        <f>IF(Q319&gt;$B$10,0,IF(Q319&lt;=$B$9,AB318*$J$13/Q319,AB318*$I$13/($B$9*$B$15+(Q319-$B$9)*$B$16)))</f>
        <v/>
      </c>
      <c r="AC319" s="21">
        <f>IF(Q319&gt;$B$10,0,IF(Q319&lt;=$B$9,AC318*$J$14/Q319,AC318*$I$14/($B$9*$B$15+(Q319-$B$9)*$B$16)))</f>
        <v/>
      </c>
      <c r="AD319" s="21">
        <f>IF(Q319&gt;$B$10,0,IF(Q319&lt;=$B$9,AD318*$J$15/Q319,AD318*$I$15/($B$9*$B$15+(Q319-$B$9)*$B$16)))</f>
        <v/>
      </c>
      <c r="AE319" s="21">
        <f>IF(Q319&gt;$B$10,0,IF(Q319&lt;=$B$9,AE318*$J$16/Q319,AE318*$I$16/($B$9*$B$15+(Q319-$B$9)*$B$16)))</f>
        <v/>
      </c>
    </row>
    <row r="320" ht="15" customHeight="1" s="22">
      <c r="D320" s="33" t="n"/>
      <c r="E320" s="40" t="n"/>
      <c r="F320" s="35" t="n"/>
      <c r="G320" s="35" t="n"/>
      <c r="H320" s="35" t="n"/>
      <c r="Q320" s="21">
        <f>Q319+1</f>
        <v/>
      </c>
      <c r="R320" s="21">
        <f>MAX(Q320-$B$9,0)</f>
        <v/>
      </c>
      <c r="S320" s="21">
        <f>MIN(Q320,$B$9)</f>
        <v/>
      </c>
      <c r="T320" s="21">
        <f>IF(Q320&gt;$B$10,0,IF(Q320&lt;=$B$9,T319*$J$5/Q320,T319*$I$5/($B$9*$B$15+(Q320-$B$9)*$B$16)))</f>
        <v/>
      </c>
      <c r="U320" s="21">
        <f>IF(Q320&gt;$B$10,0,IF(Q320&lt;=$B$9,U319*$J$6/Q320,U319*$I$6/($B$9*$B$15+(Q320-$B$9)*$B$16)))</f>
        <v/>
      </c>
      <c r="V320" s="21">
        <f>IF(Q320&gt;$B$10,0,IF(Q320&lt;=$B$9,V319*$J$7/Q320,V319*$I$7/($B$9*$B$15+(Q320-$B$9)*$B$16)))</f>
        <v/>
      </c>
      <c r="W320" s="21">
        <f>IF(Q320&gt;$B$10,0,IF(Q320&lt;=$B$9,W319*$J$8/Q320,W319*$I$8/($B$9*$B$15+(Q320-$B$9)*$B$16)))</f>
        <v/>
      </c>
      <c r="X320" s="21">
        <f>IF(Q320&gt;$B$10,0,IF(Q320&lt;=$B$9,X319*$J$9/Q320,X319*$I$9/($B$9*$B$15+(Q320-$B$9)*$B$16)))</f>
        <v/>
      </c>
      <c r="Y320" s="21">
        <f>IF(Q320&gt;$B$10,0,IF(Q320&lt;=$B$9,Y319*$J$10/Q320,Y319*$I$10/($B$9*$B$15+(Q320-$B$9)*$B$16)))</f>
        <v/>
      </c>
      <c r="Z320" s="21">
        <f>IF(Q320&gt;$B$10,0,IF(Q320&lt;=$B$9,Z319*$J$11/Q320,Z319*$I$11/($B$9*$B$15+(Q320-$B$9)*$B$16)))</f>
        <v/>
      </c>
      <c r="AA320" s="21">
        <f>IF(Q320&gt;$B$10,0,IF(Q320&lt;=$B$9,AA319*$J$12/Q320,AA319*$I$12/($B$9*$B$15+(Q320-$B$9)*$B$16)))</f>
        <v/>
      </c>
      <c r="AB320" s="21">
        <f>IF(Q320&gt;$B$10,0,IF(Q320&lt;=$B$9,AB319*$J$13/Q320,AB319*$I$13/($B$9*$B$15+(Q320-$B$9)*$B$16)))</f>
        <v/>
      </c>
      <c r="AC320" s="21">
        <f>IF(Q320&gt;$B$10,0,IF(Q320&lt;=$B$9,AC319*$J$14/Q320,AC319*$I$14/($B$9*$B$15+(Q320-$B$9)*$B$16)))</f>
        <v/>
      </c>
      <c r="AD320" s="21">
        <f>IF(Q320&gt;$B$10,0,IF(Q320&lt;=$B$9,AD319*$J$15/Q320,AD319*$I$15/($B$9*$B$15+(Q320-$B$9)*$B$16)))</f>
        <v/>
      </c>
      <c r="AE320" s="21">
        <f>IF(Q320&gt;$B$10,0,IF(Q320&lt;=$B$9,AE319*$J$16/Q320,AE319*$I$16/($B$9*$B$15+(Q320-$B$9)*$B$16)))</f>
        <v/>
      </c>
    </row>
    <row r="321" ht="15" customHeight="1" s="22">
      <c r="D321" s="33" t="n"/>
      <c r="E321" s="40" t="n"/>
      <c r="F321" s="35" t="n"/>
      <c r="G321" s="35" t="n"/>
      <c r="H321" s="35" t="n"/>
      <c r="Q321" s="21">
        <f>Q320+1</f>
        <v/>
      </c>
      <c r="R321" s="21">
        <f>MAX(Q321-$B$9,0)</f>
        <v/>
      </c>
      <c r="S321" s="21">
        <f>MIN(Q321,$B$9)</f>
        <v/>
      </c>
      <c r="T321" s="21">
        <f>IF(Q321&gt;$B$10,0,IF(Q321&lt;=$B$9,T320*$J$5/Q321,T320*$I$5/($B$9*$B$15+(Q321-$B$9)*$B$16)))</f>
        <v/>
      </c>
      <c r="U321" s="21">
        <f>IF(Q321&gt;$B$10,0,IF(Q321&lt;=$B$9,U320*$J$6/Q321,U320*$I$6/($B$9*$B$15+(Q321-$B$9)*$B$16)))</f>
        <v/>
      </c>
      <c r="V321" s="21">
        <f>IF(Q321&gt;$B$10,0,IF(Q321&lt;=$B$9,V320*$J$7/Q321,V320*$I$7/($B$9*$B$15+(Q321-$B$9)*$B$16)))</f>
        <v/>
      </c>
      <c r="W321" s="21">
        <f>IF(Q321&gt;$B$10,0,IF(Q321&lt;=$B$9,W320*$J$8/Q321,W320*$I$8/($B$9*$B$15+(Q321-$B$9)*$B$16)))</f>
        <v/>
      </c>
      <c r="X321" s="21">
        <f>IF(Q321&gt;$B$10,0,IF(Q321&lt;=$B$9,X320*$J$9/Q321,X320*$I$9/($B$9*$B$15+(Q321-$B$9)*$B$16)))</f>
        <v/>
      </c>
      <c r="Y321" s="21">
        <f>IF(Q321&gt;$B$10,0,IF(Q321&lt;=$B$9,Y320*$J$10/Q321,Y320*$I$10/($B$9*$B$15+(Q321-$B$9)*$B$16)))</f>
        <v/>
      </c>
      <c r="Z321" s="21">
        <f>IF(Q321&gt;$B$10,0,IF(Q321&lt;=$B$9,Z320*$J$11/Q321,Z320*$I$11/($B$9*$B$15+(Q321-$B$9)*$B$16)))</f>
        <v/>
      </c>
      <c r="AA321" s="21">
        <f>IF(Q321&gt;$B$10,0,IF(Q321&lt;=$B$9,AA320*$J$12/Q321,AA320*$I$12/($B$9*$B$15+(Q321-$B$9)*$B$16)))</f>
        <v/>
      </c>
      <c r="AB321" s="21">
        <f>IF(Q321&gt;$B$10,0,IF(Q321&lt;=$B$9,AB320*$J$13/Q321,AB320*$I$13/($B$9*$B$15+(Q321-$B$9)*$B$16)))</f>
        <v/>
      </c>
      <c r="AC321" s="21">
        <f>IF(Q321&gt;$B$10,0,IF(Q321&lt;=$B$9,AC320*$J$14/Q321,AC320*$I$14/($B$9*$B$15+(Q321-$B$9)*$B$16)))</f>
        <v/>
      </c>
      <c r="AD321" s="21">
        <f>IF(Q321&gt;$B$10,0,IF(Q321&lt;=$B$9,AD320*$J$15/Q321,AD320*$I$15/($B$9*$B$15+(Q321-$B$9)*$B$16)))</f>
        <v/>
      </c>
      <c r="AE321" s="21">
        <f>IF(Q321&gt;$B$10,0,IF(Q321&lt;=$B$9,AE320*$J$16/Q321,AE320*$I$16/($B$9*$B$15+(Q321-$B$9)*$B$16)))</f>
        <v/>
      </c>
    </row>
    <row r="322" ht="15" customHeight="1" s="22">
      <c r="D322" s="33" t="n"/>
      <c r="E322" s="40" t="n"/>
      <c r="F322" s="35" t="n"/>
      <c r="G322" s="35" t="n"/>
      <c r="H322" s="35" t="n"/>
      <c r="Q322" s="21">
        <f>Q321+1</f>
        <v/>
      </c>
      <c r="R322" s="21">
        <f>MAX(Q322-$B$9,0)</f>
        <v/>
      </c>
      <c r="S322" s="21">
        <f>MIN(Q322,$B$9)</f>
        <v/>
      </c>
      <c r="T322" s="21">
        <f>IF(Q322&gt;$B$10,0,IF(Q322&lt;=$B$9,T321*$J$5/Q322,T321*$I$5/($B$9*$B$15+(Q322-$B$9)*$B$16)))</f>
        <v/>
      </c>
      <c r="U322" s="21">
        <f>IF(Q322&gt;$B$10,0,IF(Q322&lt;=$B$9,U321*$J$6/Q322,U321*$I$6/($B$9*$B$15+(Q322-$B$9)*$B$16)))</f>
        <v/>
      </c>
      <c r="V322" s="21">
        <f>IF(Q322&gt;$B$10,0,IF(Q322&lt;=$B$9,V321*$J$7/Q322,V321*$I$7/($B$9*$B$15+(Q322-$B$9)*$B$16)))</f>
        <v/>
      </c>
      <c r="W322" s="21">
        <f>IF(Q322&gt;$B$10,0,IF(Q322&lt;=$B$9,W321*$J$8/Q322,W321*$I$8/($B$9*$B$15+(Q322-$B$9)*$B$16)))</f>
        <v/>
      </c>
      <c r="X322" s="21">
        <f>IF(Q322&gt;$B$10,0,IF(Q322&lt;=$B$9,X321*$J$9/Q322,X321*$I$9/($B$9*$B$15+(Q322-$B$9)*$B$16)))</f>
        <v/>
      </c>
      <c r="Y322" s="21">
        <f>IF(Q322&gt;$B$10,0,IF(Q322&lt;=$B$9,Y321*$J$10/Q322,Y321*$I$10/($B$9*$B$15+(Q322-$B$9)*$B$16)))</f>
        <v/>
      </c>
      <c r="Z322" s="21">
        <f>IF(Q322&gt;$B$10,0,IF(Q322&lt;=$B$9,Z321*$J$11/Q322,Z321*$I$11/($B$9*$B$15+(Q322-$B$9)*$B$16)))</f>
        <v/>
      </c>
      <c r="AA322" s="21">
        <f>IF(Q322&gt;$B$10,0,IF(Q322&lt;=$B$9,AA321*$J$12/Q322,AA321*$I$12/($B$9*$B$15+(Q322-$B$9)*$B$16)))</f>
        <v/>
      </c>
      <c r="AB322" s="21">
        <f>IF(Q322&gt;$B$10,0,IF(Q322&lt;=$B$9,AB321*$J$13/Q322,AB321*$I$13/($B$9*$B$15+(Q322-$B$9)*$B$16)))</f>
        <v/>
      </c>
      <c r="AC322" s="21">
        <f>IF(Q322&gt;$B$10,0,IF(Q322&lt;=$B$9,AC321*$J$14/Q322,AC321*$I$14/($B$9*$B$15+(Q322-$B$9)*$B$16)))</f>
        <v/>
      </c>
      <c r="AD322" s="21">
        <f>IF(Q322&gt;$B$10,0,IF(Q322&lt;=$B$9,AD321*$J$15/Q322,AD321*$I$15/($B$9*$B$15+(Q322-$B$9)*$B$16)))</f>
        <v/>
      </c>
      <c r="AE322" s="21">
        <f>IF(Q322&gt;$B$10,0,IF(Q322&lt;=$B$9,AE321*$J$16/Q322,AE321*$I$16/($B$9*$B$15+(Q322-$B$9)*$B$16)))</f>
        <v/>
      </c>
    </row>
    <row r="323" ht="15" customHeight="1" s="22">
      <c r="D323" s="33" t="n"/>
      <c r="E323" s="40" t="n"/>
      <c r="F323" s="35" t="n"/>
      <c r="G323" s="35" t="n"/>
      <c r="H323" s="35" t="n"/>
      <c r="Q323" s="21">
        <f>Q322+1</f>
        <v/>
      </c>
      <c r="R323" s="21">
        <f>MAX(Q323-$B$9,0)</f>
        <v/>
      </c>
      <c r="S323" s="21">
        <f>MIN(Q323,$B$9)</f>
        <v/>
      </c>
      <c r="T323" s="21">
        <f>IF(Q323&gt;$B$10,0,IF(Q323&lt;=$B$9,T322*$J$5/Q323,T322*$I$5/($B$9*$B$15+(Q323-$B$9)*$B$16)))</f>
        <v/>
      </c>
      <c r="U323" s="21">
        <f>IF(Q323&gt;$B$10,0,IF(Q323&lt;=$B$9,U322*$J$6/Q323,U322*$I$6/($B$9*$B$15+(Q323-$B$9)*$B$16)))</f>
        <v/>
      </c>
      <c r="V323" s="21">
        <f>IF(Q323&gt;$B$10,0,IF(Q323&lt;=$B$9,V322*$J$7/Q323,V322*$I$7/($B$9*$B$15+(Q323-$B$9)*$B$16)))</f>
        <v/>
      </c>
      <c r="W323" s="21">
        <f>IF(Q323&gt;$B$10,0,IF(Q323&lt;=$B$9,W322*$J$8/Q323,W322*$I$8/($B$9*$B$15+(Q323-$B$9)*$B$16)))</f>
        <v/>
      </c>
      <c r="X323" s="21">
        <f>IF(Q323&gt;$B$10,0,IF(Q323&lt;=$B$9,X322*$J$9/Q323,X322*$I$9/($B$9*$B$15+(Q323-$B$9)*$B$16)))</f>
        <v/>
      </c>
      <c r="Y323" s="21">
        <f>IF(Q323&gt;$B$10,0,IF(Q323&lt;=$B$9,Y322*$J$10/Q323,Y322*$I$10/($B$9*$B$15+(Q323-$B$9)*$B$16)))</f>
        <v/>
      </c>
      <c r="Z323" s="21">
        <f>IF(Q323&gt;$B$10,0,IF(Q323&lt;=$B$9,Z322*$J$11/Q323,Z322*$I$11/($B$9*$B$15+(Q323-$B$9)*$B$16)))</f>
        <v/>
      </c>
      <c r="AA323" s="21">
        <f>IF(Q323&gt;$B$10,0,IF(Q323&lt;=$B$9,AA322*$J$12/Q323,AA322*$I$12/($B$9*$B$15+(Q323-$B$9)*$B$16)))</f>
        <v/>
      </c>
      <c r="AB323" s="21">
        <f>IF(Q323&gt;$B$10,0,IF(Q323&lt;=$B$9,AB322*$J$13/Q323,AB322*$I$13/($B$9*$B$15+(Q323-$B$9)*$B$16)))</f>
        <v/>
      </c>
      <c r="AC323" s="21">
        <f>IF(Q323&gt;$B$10,0,IF(Q323&lt;=$B$9,AC322*$J$14/Q323,AC322*$I$14/($B$9*$B$15+(Q323-$B$9)*$B$16)))</f>
        <v/>
      </c>
      <c r="AD323" s="21">
        <f>IF(Q323&gt;$B$10,0,IF(Q323&lt;=$B$9,AD322*$J$15/Q323,AD322*$I$15/($B$9*$B$15+(Q323-$B$9)*$B$16)))</f>
        <v/>
      </c>
      <c r="AE323" s="21">
        <f>IF(Q323&gt;$B$10,0,IF(Q323&lt;=$B$9,AE322*$J$16/Q323,AE322*$I$16/($B$9*$B$15+(Q323-$B$9)*$B$16)))</f>
        <v/>
      </c>
    </row>
    <row r="324" ht="15" customHeight="1" s="22">
      <c r="D324" s="33" t="n"/>
      <c r="E324" s="40" t="n"/>
      <c r="F324" s="35" t="n"/>
      <c r="G324" s="35" t="n"/>
      <c r="H324" s="35" t="n"/>
      <c r="Q324" s="21">
        <f>Q323+1</f>
        <v/>
      </c>
      <c r="R324" s="21">
        <f>MAX(Q324-$B$9,0)</f>
        <v/>
      </c>
      <c r="S324" s="21">
        <f>MIN(Q324,$B$9)</f>
        <v/>
      </c>
      <c r="T324" s="21">
        <f>IF(Q324&gt;$B$10,0,IF(Q324&lt;=$B$9,T323*$J$5/Q324,T323*$I$5/($B$9*$B$15+(Q324-$B$9)*$B$16)))</f>
        <v/>
      </c>
      <c r="U324" s="21">
        <f>IF(Q324&gt;$B$10,0,IF(Q324&lt;=$B$9,U323*$J$6/Q324,U323*$I$6/($B$9*$B$15+(Q324-$B$9)*$B$16)))</f>
        <v/>
      </c>
      <c r="V324" s="21">
        <f>IF(Q324&gt;$B$10,0,IF(Q324&lt;=$B$9,V323*$J$7/Q324,V323*$I$7/($B$9*$B$15+(Q324-$B$9)*$B$16)))</f>
        <v/>
      </c>
      <c r="W324" s="21">
        <f>IF(Q324&gt;$B$10,0,IF(Q324&lt;=$B$9,W323*$J$8/Q324,W323*$I$8/($B$9*$B$15+(Q324-$B$9)*$B$16)))</f>
        <v/>
      </c>
      <c r="X324" s="21">
        <f>IF(Q324&gt;$B$10,0,IF(Q324&lt;=$B$9,X323*$J$9/Q324,X323*$I$9/($B$9*$B$15+(Q324-$B$9)*$B$16)))</f>
        <v/>
      </c>
      <c r="Y324" s="21">
        <f>IF(Q324&gt;$B$10,0,IF(Q324&lt;=$B$9,Y323*$J$10/Q324,Y323*$I$10/($B$9*$B$15+(Q324-$B$9)*$B$16)))</f>
        <v/>
      </c>
      <c r="Z324" s="21">
        <f>IF(Q324&gt;$B$10,0,IF(Q324&lt;=$B$9,Z323*$J$11/Q324,Z323*$I$11/($B$9*$B$15+(Q324-$B$9)*$B$16)))</f>
        <v/>
      </c>
      <c r="AA324" s="21">
        <f>IF(Q324&gt;$B$10,0,IF(Q324&lt;=$B$9,AA323*$J$12/Q324,AA323*$I$12/($B$9*$B$15+(Q324-$B$9)*$B$16)))</f>
        <v/>
      </c>
      <c r="AB324" s="21">
        <f>IF(Q324&gt;$B$10,0,IF(Q324&lt;=$B$9,AB323*$J$13/Q324,AB323*$I$13/($B$9*$B$15+(Q324-$B$9)*$B$16)))</f>
        <v/>
      </c>
      <c r="AC324" s="21">
        <f>IF(Q324&gt;$B$10,0,IF(Q324&lt;=$B$9,AC323*$J$14/Q324,AC323*$I$14/($B$9*$B$15+(Q324-$B$9)*$B$16)))</f>
        <v/>
      </c>
      <c r="AD324" s="21">
        <f>IF(Q324&gt;$B$10,0,IF(Q324&lt;=$B$9,AD323*$J$15/Q324,AD323*$I$15/($B$9*$B$15+(Q324-$B$9)*$B$16)))</f>
        <v/>
      </c>
      <c r="AE324" s="21">
        <f>IF(Q324&gt;$B$10,0,IF(Q324&lt;=$B$9,AE323*$J$16/Q324,AE323*$I$16/($B$9*$B$15+(Q324-$B$9)*$B$16)))</f>
        <v/>
      </c>
    </row>
    <row r="325" ht="15" customHeight="1" s="22">
      <c r="D325" s="33" t="n"/>
      <c r="E325" s="40" t="n"/>
      <c r="F325" s="35" t="n"/>
      <c r="G325" s="35" t="n"/>
      <c r="H325" s="35" t="n"/>
      <c r="Q325" s="21">
        <f>Q324+1</f>
        <v/>
      </c>
      <c r="R325" s="21">
        <f>MAX(Q325-$B$9,0)</f>
        <v/>
      </c>
      <c r="S325" s="21">
        <f>MIN(Q325,$B$9)</f>
        <v/>
      </c>
      <c r="T325" s="21">
        <f>IF(Q325&gt;$B$10,0,IF(Q325&lt;=$B$9,T324*$J$5/Q325,T324*$I$5/($B$9*$B$15+(Q325-$B$9)*$B$16)))</f>
        <v/>
      </c>
      <c r="U325" s="21">
        <f>IF(Q325&gt;$B$10,0,IF(Q325&lt;=$B$9,U324*$J$6/Q325,U324*$I$6/($B$9*$B$15+(Q325-$B$9)*$B$16)))</f>
        <v/>
      </c>
      <c r="V325" s="21">
        <f>IF(Q325&gt;$B$10,0,IF(Q325&lt;=$B$9,V324*$J$7/Q325,V324*$I$7/($B$9*$B$15+(Q325-$B$9)*$B$16)))</f>
        <v/>
      </c>
      <c r="W325" s="21">
        <f>IF(Q325&gt;$B$10,0,IF(Q325&lt;=$B$9,W324*$J$8/Q325,W324*$I$8/($B$9*$B$15+(Q325-$B$9)*$B$16)))</f>
        <v/>
      </c>
      <c r="X325" s="21">
        <f>IF(Q325&gt;$B$10,0,IF(Q325&lt;=$B$9,X324*$J$9/Q325,X324*$I$9/($B$9*$B$15+(Q325-$B$9)*$B$16)))</f>
        <v/>
      </c>
      <c r="Y325" s="21">
        <f>IF(Q325&gt;$B$10,0,IF(Q325&lt;=$B$9,Y324*$J$10/Q325,Y324*$I$10/($B$9*$B$15+(Q325-$B$9)*$B$16)))</f>
        <v/>
      </c>
      <c r="Z325" s="21">
        <f>IF(Q325&gt;$B$10,0,IF(Q325&lt;=$B$9,Z324*$J$11/Q325,Z324*$I$11/($B$9*$B$15+(Q325-$B$9)*$B$16)))</f>
        <v/>
      </c>
      <c r="AA325" s="21">
        <f>IF(Q325&gt;$B$10,0,IF(Q325&lt;=$B$9,AA324*$J$12/Q325,AA324*$I$12/($B$9*$B$15+(Q325-$B$9)*$B$16)))</f>
        <v/>
      </c>
      <c r="AB325" s="21">
        <f>IF(Q325&gt;$B$10,0,IF(Q325&lt;=$B$9,AB324*$J$13/Q325,AB324*$I$13/($B$9*$B$15+(Q325-$B$9)*$B$16)))</f>
        <v/>
      </c>
      <c r="AC325" s="21">
        <f>IF(Q325&gt;$B$10,0,IF(Q325&lt;=$B$9,AC324*$J$14/Q325,AC324*$I$14/($B$9*$B$15+(Q325-$B$9)*$B$16)))</f>
        <v/>
      </c>
      <c r="AD325" s="21">
        <f>IF(Q325&gt;$B$10,0,IF(Q325&lt;=$B$9,AD324*$J$15/Q325,AD324*$I$15/($B$9*$B$15+(Q325-$B$9)*$B$16)))</f>
        <v/>
      </c>
      <c r="AE325" s="21">
        <f>IF(Q325&gt;$B$10,0,IF(Q325&lt;=$B$9,AE324*$J$16/Q325,AE324*$I$16/($B$9*$B$15+(Q325-$B$9)*$B$16)))</f>
        <v/>
      </c>
    </row>
    <row r="326" ht="15" customHeight="1" s="22">
      <c r="D326" s="33" t="n"/>
      <c r="E326" s="40" t="n"/>
      <c r="F326" s="35" t="n"/>
      <c r="G326" s="35" t="n"/>
      <c r="H326" s="35" t="n"/>
      <c r="Q326" s="21">
        <f>Q325+1</f>
        <v/>
      </c>
      <c r="R326" s="21">
        <f>MAX(Q326-$B$9,0)</f>
        <v/>
      </c>
      <c r="S326" s="21">
        <f>MIN(Q326,$B$9)</f>
        <v/>
      </c>
      <c r="T326" s="21">
        <f>IF(Q326&gt;$B$10,0,IF(Q326&lt;=$B$9,T325*$J$5/Q326,T325*$I$5/($B$9*$B$15+(Q326-$B$9)*$B$16)))</f>
        <v/>
      </c>
      <c r="U326" s="21">
        <f>IF(Q326&gt;$B$10,0,IF(Q326&lt;=$B$9,U325*$J$6/Q326,U325*$I$6/($B$9*$B$15+(Q326-$B$9)*$B$16)))</f>
        <v/>
      </c>
      <c r="V326" s="21">
        <f>IF(Q326&gt;$B$10,0,IF(Q326&lt;=$B$9,V325*$J$7/Q326,V325*$I$7/($B$9*$B$15+(Q326-$B$9)*$B$16)))</f>
        <v/>
      </c>
      <c r="W326" s="21">
        <f>IF(Q326&gt;$B$10,0,IF(Q326&lt;=$B$9,W325*$J$8/Q326,W325*$I$8/($B$9*$B$15+(Q326-$B$9)*$B$16)))</f>
        <v/>
      </c>
      <c r="X326" s="21">
        <f>IF(Q326&gt;$B$10,0,IF(Q326&lt;=$B$9,X325*$J$9/Q326,X325*$I$9/($B$9*$B$15+(Q326-$B$9)*$B$16)))</f>
        <v/>
      </c>
      <c r="Y326" s="21">
        <f>IF(Q326&gt;$B$10,0,IF(Q326&lt;=$B$9,Y325*$J$10/Q326,Y325*$I$10/($B$9*$B$15+(Q326-$B$9)*$B$16)))</f>
        <v/>
      </c>
      <c r="Z326" s="21">
        <f>IF(Q326&gt;$B$10,0,IF(Q326&lt;=$B$9,Z325*$J$11/Q326,Z325*$I$11/($B$9*$B$15+(Q326-$B$9)*$B$16)))</f>
        <v/>
      </c>
      <c r="AA326" s="21">
        <f>IF(Q326&gt;$B$10,0,IF(Q326&lt;=$B$9,AA325*$J$12/Q326,AA325*$I$12/($B$9*$B$15+(Q326-$B$9)*$B$16)))</f>
        <v/>
      </c>
      <c r="AB326" s="21">
        <f>IF(Q326&gt;$B$10,0,IF(Q326&lt;=$B$9,AB325*$J$13/Q326,AB325*$I$13/($B$9*$B$15+(Q326-$B$9)*$B$16)))</f>
        <v/>
      </c>
      <c r="AC326" s="21">
        <f>IF(Q326&gt;$B$10,0,IF(Q326&lt;=$B$9,AC325*$J$14/Q326,AC325*$I$14/($B$9*$B$15+(Q326-$B$9)*$B$16)))</f>
        <v/>
      </c>
      <c r="AD326" s="21">
        <f>IF(Q326&gt;$B$10,0,IF(Q326&lt;=$B$9,AD325*$J$15/Q326,AD325*$I$15/($B$9*$B$15+(Q326-$B$9)*$B$16)))</f>
        <v/>
      </c>
      <c r="AE326" s="21">
        <f>IF(Q326&gt;$B$10,0,IF(Q326&lt;=$B$9,AE325*$J$16/Q326,AE325*$I$16/($B$9*$B$15+(Q326-$B$9)*$B$16)))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A3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5" customWidth="1" style="21" min="1" max="1"/>
  </cols>
  <sheetData>
    <row r="1" ht="17.35" customHeight="1" s="22">
      <c r="A1" s="23" t="inlineStr">
        <is>
          <t>How to use this workbook</t>
        </is>
      </c>
    </row>
    <row r="2" ht="15" customHeight="1" s="22">
      <c r="A2" s="44" t="n"/>
    </row>
    <row r="3" ht="15" customHeight="1" s="22">
      <c r="A3" s="44" t="inlineStr">
        <is>
          <t>This workbook is the companion to the white paper "From Erlang to Excel".</t>
        </is>
      </c>
    </row>
    <row r="4" ht="15" customHeight="1" s="22">
      <c r="A4" s="44" t="n"/>
    </row>
    <row r="5" ht="15" customHeight="1" s="22">
      <c r="A5" s="44" t="inlineStr">
        <is>
          <t>Sheet "Erlang C": the classic staffing model.</t>
        </is>
      </c>
    </row>
    <row r="6" ht="15" customHeight="1" s="22">
      <c r="A6" s="44" t="inlineStr">
        <is>
          <t xml:space="preserve">  - Change the blue input cells (B5:B10).</t>
        </is>
      </c>
    </row>
    <row r="7" ht="15" customHeight="1" s="22">
      <c r="A7" s="44" t="inlineStr">
        <is>
          <t xml:space="preserve">  - Offered load A = contacts x AHT / interval seconds.</t>
        </is>
      </c>
    </row>
    <row r="8" ht="15" customHeight="1" s="22">
      <c r="A8" s="44" t="inlineStr">
        <is>
          <t xml:space="preserve">  - Erlang B is built as a stable recursion down column B.</t>
        </is>
      </c>
    </row>
    <row r="9" ht="15" customHeight="1" s="22">
      <c r="A9" s="44" t="inlineStr">
        <is>
          <t xml:space="preserve">  - Erlang C, service level, ASA and occupancy follow per row.</t>
        </is>
      </c>
    </row>
    <row r="10" ht="15" customHeight="1" s="22">
      <c r="A10" s="44" t="inlineStr">
        <is>
          <t xml:space="preserve">  - "Agents required" is the smallest n meeting the SL and occupancy targets.</t>
        </is>
      </c>
    </row>
    <row r="11" ht="15" customHeight="1" s="22">
      <c r="A11" s="44" t="n"/>
    </row>
    <row r="12" ht="15" customHeight="1" s="22">
      <c r="A12" s="44" t="inlineStr">
        <is>
          <t>Sheet "Erlang A": adds caller patience and abandonment.</t>
        </is>
      </c>
    </row>
    <row r="13" ht="15" customHeight="1" s="22">
      <c r="A13" s="44" t="inlineStr">
        <is>
          <t xml:space="preserve">  - Set average patience (B8) and agents on duty (B9).</t>
        </is>
      </c>
    </row>
    <row r="14" ht="15" customHeight="1" s="22">
      <c r="A14" s="44" t="inlineStr">
        <is>
          <t xml:space="preserve">  - A birth-death state table (k = 0..300) gives the probability of each state.</t>
        </is>
      </c>
    </row>
    <row r="15" ht="15" customHeight="1" s="22">
      <c r="A15" s="44" t="inlineStr">
        <is>
          <t xml:space="preserve">  - Abandonment, probability of waiting and occupancy are read from it.</t>
        </is>
      </c>
    </row>
    <row r="16" ht="15" customHeight="1" s="22">
      <c r="A16" s="44" t="n"/>
    </row>
    <row r="17" ht="15" customHeight="1" s="22">
      <c r="A17" s="44" t="inlineStr">
        <is>
          <t>Sheet "Erlang X": abandonment + blocking + redials (the realistic one).</t>
        </is>
      </c>
    </row>
    <row r="18" ht="15" customHeight="1" s="22">
      <c r="A18" s="44" t="inlineStr">
        <is>
          <t xml:space="preserve">  - Set patience, agents, total lines (B10) and redial probability (B11).</t>
        </is>
      </c>
    </row>
    <row r="19" ht="15" customHeight="1" s="22">
      <c r="A19" s="44" t="inlineStr">
        <is>
          <t xml:space="preserve">  - Callers who find every line busy are blocked; some blocked and abandoned</t>
        </is>
      </c>
    </row>
    <row r="20" ht="15" customHeight="1" s="22">
      <c r="A20" s="44" t="inlineStr">
        <is>
          <t xml:space="preserve">     callers redial, which adds load - so the effective arrival rate (B17)</t>
        </is>
      </c>
    </row>
    <row r="21" ht="15" customHeight="1" s="22">
      <c r="A21" s="44" t="inlineStr">
        <is>
          <t xml:space="preserve">     depends on the result. This Erlang X model is mathematically circular.</t>
        </is>
      </c>
    </row>
    <row r="22" ht="15" customHeight="1" s="22">
      <c r="A22" s="44" t="inlineStr">
        <is>
          <t xml:space="preserve">   - To keep it robust, this sheet solves that loop with 12 explicit</t>
        </is>
      </c>
    </row>
    <row r="23" ht="15" customHeight="1" s="22">
      <c r="A23" s="44" t="inlineStr">
        <is>
          <t xml:space="preserve">     iteration passes (the table to the right, columns H-O and the w1..w12</t>
        </is>
      </c>
    </row>
    <row r="24" ht="15" customHeight="1" s="22">
      <c r="A24" s="44" t="inlineStr">
        <is>
          <t xml:space="preserve">     weight columns) - NOT a circular reference. So it just works: no need</t>
        </is>
      </c>
    </row>
    <row r="25" ht="15" customHeight="1" s="22">
      <c r="A25" s="44" t="inlineStr">
        <is>
          <t xml:space="preserve">     to enable iterative calculation in Excel, LibreOffice or Google Sheets.</t>
        </is>
      </c>
    </row>
    <row r="26" ht="15" customHeight="1" s="22">
      <c r="A26" s="44" t="inlineStr">
        <is>
          <t xml:space="preserve">   - Blocking and redials grow as lines tighten or patience falls.</t>
        </is>
      </c>
    </row>
    <row r="27" ht="15" customHeight="1" s="22">
      <c r="A27" s="44" t="inlineStr">
        <is>
          <t>Assumptions: Poisson arrivals, exponential handle and patience times, a single</t>
        </is>
      </c>
    </row>
    <row r="28" ht="15" customHeight="1" s="22">
      <c r="A28" s="44" t="inlineStr">
        <is>
          <t>pooled queue, and a steady state within the interval. Where those break (multi-</t>
        </is>
      </c>
    </row>
    <row r="29" ht="15" customHeight="1" s="22">
      <c r="A29" s="44" t="inlineStr">
        <is>
          <t>skill routing, non-Poisson arrivals), use the simulator at ccplanning.net.</t>
        </is>
      </c>
    </row>
    <row r="30" ht="15" customHeight="1" s="22">
      <c r="A30" s="44" t="n"/>
    </row>
    <row r="31" ht="15" customHeight="1" s="22">
      <c r="A31" s="44" t="inlineStr">
        <is>
          <t>Every figure is a live formula. Recalculates when you change the inputs.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2026-05-30T16:57:15Z</dcterms:created>
  <dcterms:modified xmlns:dcterms="http://purl.org/dc/terms/" xmlns:xsi="http://www.w3.org/2001/XMLSchema-instance" xsi:type="dcterms:W3CDTF">2026-05-30T21:41:27Z</dcterms:modified>
  <cp:revision>1</cp:revision>
</cp:coreProperties>
</file>